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budovy'!$C$94:$K$943</definedName>
    <definedName name="_xlnm.Print_Area" localSheetId="1">'01 - zateplení obálky budovy'!$C$82:$K$943</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4"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77"/>
  <c r="E7"/>
  <c r="E73"/>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80"/>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74"/>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78"/>
  <c r="E7"/>
  <c r="E48"/>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48"/>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52"/>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86"/>
  <c r="E7"/>
  <c r="E48"/>
  <c i="2" r="J37"/>
  <c r="J36"/>
  <c i="1" r="AY55"/>
  <c i="2" r="J35"/>
  <c i="1" r="AX55"/>
  <c i="2" r="BI940"/>
  <c r="BH940"/>
  <c r="BG940"/>
  <c r="BE940"/>
  <c r="T940"/>
  <c r="R940"/>
  <c r="P940"/>
  <c r="BI936"/>
  <c r="BH936"/>
  <c r="BG936"/>
  <c r="BE936"/>
  <c r="T936"/>
  <c r="R936"/>
  <c r="P936"/>
  <c r="BI934"/>
  <c r="BH934"/>
  <c r="BG934"/>
  <c r="BE934"/>
  <c r="T934"/>
  <c r="R934"/>
  <c r="P934"/>
  <c r="BI933"/>
  <c r="BH933"/>
  <c r="BG933"/>
  <c r="BE933"/>
  <c r="T933"/>
  <c r="R933"/>
  <c r="P933"/>
  <c r="BI932"/>
  <c r="BH932"/>
  <c r="BG932"/>
  <c r="BE932"/>
  <c r="T932"/>
  <c r="R932"/>
  <c r="P932"/>
  <c r="BI931"/>
  <c r="BH931"/>
  <c r="BG931"/>
  <c r="BE931"/>
  <c r="T931"/>
  <c r="R931"/>
  <c r="P931"/>
  <c r="BI924"/>
  <c r="BH924"/>
  <c r="BG924"/>
  <c r="BE924"/>
  <c r="T924"/>
  <c r="R924"/>
  <c r="P924"/>
  <c r="BI921"/>
  <c r="BH921"/>
  <c r="BG921"/>
  <c r="BE921"/>
  <c r="T921"/>
  <c r="R921"/>
  <c r="P921"/>
  <c r="BI920"/>
  <c r="BH920"/>
  <c r="BG920"/>
  <c r="BE920"/>
  <c r="T920"/>
  <c r="R920"/>
  <c r="P920"/>
  <c r="BI918"/>
  <c r="BH918"/>
  <c r="BG918"/>
  <c r="BE918"/>
  <c r="T918"/>
  <c r="R918"/>
  <c r="P918"/>
  <c r="BI915"/>
  <c r="BH915"/>
  <c r="BG915"/>
  <c r="BE915"/>
  <c r="T915"/>
  <c r="R915"/>
  <c r="P915"/>
  <c r="BI914"/>
  <c r="BH914"/>
  <c r="BG914"/>
  <c r="BE914"/>
  <c r="T914"/>
  <c r="R914"/>
  <c r="P914"/>
  <c r="BI913"/>
  <c r="BH913"/>
  <c r="BG913"/>
  <c r="BE913"/>
  <c r="T913"/>
  <c r="R913"/>
  <c r="P913"/>
  <c r="BI912"/>
  <c r="BH912"/>
  <c r="BG912"/>
  <c r="BE912"/>
  <c r="T912"/>
  <c r="R912"/>
  <c r="P912"/>
  <c r="BI911"/>
  <c r="BH911"/>
  <c r="BG911"/>
  <c r="BE911"/>
  <c r="T911"/>
  <c r="R911"/>
  <c r="P911"/>
  <c r="BI908"/>
  <c r="BH908"/>
  <c r="BG908"/>
  <c r="BE908"/>
  <c r="T908"/>
  <c r="R908"/>
  <c r="P908"/>
  <c r="BI906"/>
  <c r="BH906"/>
  <c r="BG906"/>
  <c r="BE906"/>
  <c r="T906"/>
  <c r="R906"/>
  <c r="P906"/>
  <c r="BI903"/>
  <c r="BH903"/>
  <c r="BG903"/>
  <c r="BE903"/>
  <c r="T903"/>
  <c r="R903"/>
  <c r="P903"/>
  <c r="BI901"/>
  <c r="BH901"/>
  <c r="BG901"/>
  <c r="BE901"/>
  <c r="T901"/>
  <c r="R901"/>
  <c r="P901"/>
  <c r="BI891"/>
  <c r="BH891"/>
  <c r="BG891"/>
  <c r="BE891"/>
  <c r="T891"/>
  <c r="R891"/>
  <c r="P891"/>
  <c r="BI880"/>
  <c r="BH880"/>
  <c r="BG880"/>
  <c r="BE880"/>
  <c r="T880"/>
  <c r="R880"/>
  <c r="P880"/>
  <c r="BI877"/>
  <c r="BH877"/>
  <c r="BG877"/>
  <c r="BE877"/>
  <c r="T877"/>
  <c r="R877"/>
  <c r="P877"/>
  <c r="BI874"/>
  <c r="BH874"/>
  <c r="BG874"/>
  <c r="BE874"/>
  <c r="T874"/>
  <c r="R874"/>
  <c r="P874"/>
  <c r="BI873"/>
  <c r="BH873"/>
  <c r="BG873"/>
  <c r="BE873"/>
  <c r="T873"/>
  <c r="R873"/>
  <c r="P873"/>
  <c r="BI869"/>
  <c r="BH869"/>
  <c r="BG869"/>
  <c r="BE869"/>
  <c r="T869"/>
  <c r="R869"/>
  <c r="P869"/>
  <c r="BI861"/>
  <c r="BH861"/>
  <c r="BG861"/>
  <c r="BE861"/>
  <c r="T861"/>
  <c r="R861"/>
  <c r="P861"/>
  <c r="BI853"/>
  <c r="BH853"/>
  <c r="BG853"/>
  <c r="BE853"/>
  <c r="T853"/>
  <c r="R853"/>
  <c r="P853"/>
  <c r="BI850"/>
  <c r="BH850"/>
  <c r="BG850"/>
  <c r="BE850"/>
  <c r="T850"/>
  <c r="R850"/>
  <c r="P850"/>
  <c r="BI846"/>
  <c r="BH846"/>
  <c r="BG846"/>
  <c r="BE846"/>
  <c r="T846"/>
  <c r="R846"/>
  <c r="P846"/>
  <c r="BI838"/>
  <c r="BH838"/>
  <c r="BG838"/>
  <c r="BE838"/>
  <c r="T838"/>
  <c r="R838"/>
  <c r="P838"/>
  <c r="BI835"/>
  <c r="BH835"/>
  <c r="BG835"/>
  <c r="BE835"/>
  <c r="T835"/>
  <c r="R835"/>
  <c r="P835"/>
  <c r="BI831"/>
  <c r="BH831"/>
  <c r="BG831"/>
  <c r="BE831"/>
  <c r="T831"/>
  <c r="R831"/>
  <c r="P831"/>
  <c r="BI828"/>
  <c r="BH828"/>
  <c r="BG828"/>
  <c r="BE828"/>
  <c r="T828"/>
  <c r="R828"/>
  <c r="P828"/>
  <c r="BI826"/>
  <c r="BH826"/>
  <c r="BG826"/>
  <c r="BE826"/>
  <c r="T826"/>
  <c r="R826"/>
  <c r="P826"/>
  <c r="BI824"/>
  <c r="BH824"/>
  <c r="BG824"/>
  <c r="BE824"/>
  <c r="T824"/>
  <c r="R824"/>
  <c r="P824"/>
  <c r="BI820"/>
  <c r="BH820"/>
  <c r="BG820"/>
  <c r="BE820"/>
  <c r="T820"/>
  <c r="R820"/>
  <c r="P820"/>
  <c r="BI819"/>
  <c r="BH819"/>
  <c r="BG819"/>
  <c r="BE819"/>
  <c r="T819"/>
  <c r="R819"/>
  <c r="P819"/>
  <c r="BI815"/>
  <c r="BH815"/>
  <c r="BG815"/>
  <c r="BE815"/>
  <c r="T815"/>
  <c r="R815"/>
  <c r="P815"/>
  <c r="BI808"/>
  <c r="BH808"/>
  <c r="BG808"/>
  <c r="BE808"/>
  <c r="T808"/>
  <c r="R808"/>
  <c r="P808"/>
  <c r="BI806"/>
  <c r="BH806"/>
  <c r="BG806"/>
  <c r="BE806"/>
  <c r="T806"/>
  <c r="R806"/>
  <c r="P806"/>
  <c r="BI799"/>
  <c r="BH799"/>
  <c r="BG799"/>
  <c r="BE799"/>
  <c r="T799"/>
  <c r="R799"/>
  <c r="P799"/>
  <c r="BI793"/>
  <c r="BH793"/>
  <c r="BG793"/>
  <c r="BE793"/>
  <c r="T793"/>
  <c r="R793"/>
  <c r="P793"/>
  <c r="BI788"/>
  <c r="BH788"/>
  <c r="BG788"/>
  <c r="BE788"/>
  <c r="T788"/>
  <c r="R788"/>
  <c r="P788"/>
  <c r="BI784"/>
  <c r="BH784"/>
  <c r="BG784"/>
  <c r="BE784"/>
  <c r="T784"/>
  <c r="R784"/>
  <c r="P784"/>
  <c r="BI778"/>
  <c r="BH778"/>
  <c r="BG778"/>
  <c r="BE778"/>
  <c r="T778"/>
  <c r="R778"/>
  <c r="P778"/>
  <c r="BI770"/>
  <c r="BH770"/>
  <c r="BG770"/>
  <c r="BE770"/>
  <c r="T770"/>
  <c r="R770"/>
  <c r="P770"/>
  <c r="BI763"/>
  <c r="BH763"/>
  <c r="BG763"/>
  <c r="BE763"/>
  <c r="T763"/>
  <c r="R763"/>
  <c r="P763"/>
  <c r="BI756"/>
  <c r="BH756"/>
  <c r="BG756"/>
  <c r="BE756"/>
  <c r="T756"/>
  <c r="R756"/>
  <c r="P756"/>
  <c r="BI748"/>
  <c r="BH748"/>
  <c r="BG748"/>
  <c r="BE748"/>
  <c r="T748"/>
  <c r="R748"/>
  <c r="P748"/>
  <c r="BI741"/>
  <c r="BH741"/>
  <c r="BG741"/>
  <c r="BE741"/>
  <c r="T741"/>
  <c r="R741"/>
  <c r="P741"/>
  <c r="BI739"/>
  <c r="BH739"/>
  <c r="BG739"/>
  <c r="BE739"/>
  <c r="T739"/>
  <c r="R739"/>
  <c r="P739"/>
  <c r="BI735"/>
  <c r="BH735"/>
  <c r="BG735"/>
  <c r="BE735"/>
  <c r="T735"/>
  <c r="R735"/>
  <c r="P735"/>
  <c r="BI732"/>
  <c r="BH732"/>
  <c r="BG732"/>
  <c r="BE732"/>
  <c r="T732"/>
  <c r="R732"/>
  <c r="P732"/>
  <c r="BI728"/>
  <c r="BH728"/>
  <c r="BG728"/>
  <c r="BE728"/>
  <c r="T728"/>
  <c r="R728"/>
  <c r="P728"/>
  <c r="BI726"/>
  <c r="BH726"/>
  <c r="BG726"/>
  <c r="BE726"/>
  <c r="T726"/>
  <c r="R726"/>
  <c r="P726"/>
  <c r="BI722"/>
  <c r="BH722"/>
  <c r="BG722"/>
  <c r="BE722"/>
  <c r="T722"/>
  <c r="R722"/>
  <c r="P722"/>
  <c r="BI718"/>
  <c r="BH718"/>
  <c r="BG718"/>
  <c r="BE718"/>
  <c r="T718"/>
  <c r="R718"/>
  <c r="P718"/>
  <c r="BI715"/>
  <c r="BH715"/>
  <c r="BG715"/>
  <c r="BE715"/>
  <c r="T715"/>
  <c r="R715"/>
  <c r="P715"/>
  <c r="BI712"/>
  <c r="BH712"/>
  <c r="BG712"/>
  <c r="BE712"/>
  <c r="T712"/>
  <c r="R712"/>
  <c r="P712"/>
  <c r="BI709"/>
  <c r="BH709"/>
  <c r="BG709"/>
  <c r="BE709"/>
  <c r="T709"/>
  <c r="R709"/>
  <c r="P709"/>
  <c r="BI707"/>
  <c r="BH707"/>
  <c r="BG707"/>
  <c r="BE707"/>
  <c r="T707"/>
  <c r="R707"/>
  <c r="P707"/>
  <c r="BI705"/>
  <c r="BH705"/>
  <c r="BG705"/>
  <c r="BE705"/>
  <c r="T705"/>
  <c r="R705"/>
  <c r="P705"/>
  <c r="BI685"/>
  <c r="BH685"/>
  <c r="BG685"/>
  <c r="BE685"/>
  <c r="T685"/>
  <c r="R685"/>
  <c r="P685"/>
  <c r="BI676"/>
  <c r="BH676"/>
  <c r="BG676"/>
  <c r="BE676"/>
  <c r="T676"/>
  <c r="R676"/>
  <c r="P676"/>
  <c r="BI670"/>
  <c r="BH670"/>
  <c r="BG670"/>
  <c r="BE670"/>
  <c r="T670"/>
  <c r="R670"/>
  <c r="P670"/>
  <c r="BI663"/>
  <c r="BH663"/>
  <c r="BG663"/>
  <c r="BE663"/>
  <c r="T663"/>
  <c r="R663"/>
  <c r="P663"/>
  <c r="BI650"/>
  <c r="BH650"/>
  <c r="BG650"/>
  <c r="BE650"/>
  <c r="T650"/>
  <c r="R650"/>
  <c r="P650"/>
  <c r="BI597"/>
  <c r="BH597"/>
  <c r="BG597"/>
  <c r="BE597"/>
  <c r="T597"/>
  <c r="R597"/>
  <c r="P597"/>
  <c r="BI577"/>
  <c r="BH577"/>
  <c r="BG577"/>
  <c r="BE577"/>
  <c r="T577"/>
  <c r="R577"/>
  <c r="P577"/>
  <c r="BI568"/>
  <c r="BH568"/>
  <c r="BG568"/>
  <c r="BE568"/>
  <c r="T568"/>
  <c r="R568"/>
  <c r="P568"/>
  <c r="BI544"/>
  <c r="BH544"/>
  <c r="BG544"/>
  <c r="BE544"/>
  <c r="T544"/>
  <c r="R544"/>
  <c r="P544"/>
  <c r="BI529"/>
  <c r="BH529"/>
  <c r="BG529"/>
  <c r="BE529"/>
  <c r="T529"/>
  <c r="R529"/>
  <c r="P529"/>
  <c r="BI512"/>
  <c r="BH512"/>
  <c r="BG512"/>
  <c r="BE512"/>
  <c r="T512"/>
  <c r="R512"/>
  <c r="P512"/>
  <c r="BI508"/>
  <c r="BH508"/>
  <c r="BG508"/>
  <c r="BE508"/>
  <c r="T508"/>
  <c r="R508"/>
  <c r="P508"/>
  <c r="BI506"/>
  <c r="BH506"/>
  <c r="BG506"/>
  <c r="BE506"/>
  <c r="T506"/>
  <c r="R506"/>
  <c r="P506"/>
  <c r="BI485"/>
  <c r="BH485"/>
  <c r="BG485"/>
  <c r="BE485"/>
  <c r="T485"/>
  <c r="R485"/>
  <c r="P485"/>
  <c r="BI483"/>
  <c r="BH483"/>
  <c r="BG483"/>
  <c r="BE483"/>
  <c r="T483"/>
  <c r="R483"/>
  <c r="P483"/>
  <c r="BI474"/>
  <c r="BH474"/>
  <c r="BG474"/>
  <c r="BE474"/>
  <c r="T474"/>
  <c r="R474"/>
  <c r="P474"/>
  <c r="BI468"/>
  <c r="BH468"/>
  <c r="BG468"/>
  <c r="BE468"/>
  <c r="T468"/>
  <c r="R468"/>
  <c r="P468"/>
  <c r="BI450"/>
  <c r="BH450"/>
  <c r="BG450"/>
  <c r="BE450"/>
  <c r="T450"/>
  <c r="R450"/>
  <c r="P450"/>
  <c r="BI446"/>
  <c r="BH446"/>
  <c r="BG446"/>
  <c r="BE446"/>
  <c r="T446"/>
  <c r="R446"/>
  <c r="P446"/>
  <c r="BI442"/>
  <c r="BH442"/>
  <c r="BG442"/>
  <c r="BE442"/>
  <c r="T442"/>
  <c r="R442"/>
  <c r="P442"/>
  <c r="BI440"/>
  <c r="BH440"/>
  <c r="BG440"/>
  <c r="BE440"/>
  <c r="T440"/>
  <c r="R440"/>
  <c r="P440"/>
  <c r="BI434"/>
  <c r="BH434"/>
  <c r="BG434"/>
  <c r="BE434"/>
  <c r="T434"/>
  <c r="R434"/>
  <c r="P434"/>
  <c r="BI426"/>
  <c r="BH426"/>
  <c r="BG426"/>
  <c r="BE426"/>
  <c r="T426"/>
  <c r="R426"/>
  <c r="P426"/>
  <c r="BI418"/>
  <c r="BH418"/>
  <c r="BG418"/>
  <c r="BE418"/>
  <c r="T418"/>
  <c r="R418"/>
  <c r="P418"/>
  <c r="BI408"/>
  <c r="BH408"/>
  <c r="BG408"/>
  <c r="BE408"/>
  <c r="T408"/>
  <c r="R408"/>
  <c r="P408"/>
  <c r="BI398"/>
  <c r="BH398"/>
  <c r="BG398"/>
  <c r="BE398"/>
  <c r="T398"/>
  <c r="R398"/>
  <c r="P398"/>
  <c r="BI388"/>
  <c r="BH388"/>
  <c r="BG388"/>
  <c r="BE388"/>
  <c r="T388"/>
  <c r="R388"/>
  <c r="P388"/>
  <c r="BI386"/>
  <c r="BH386"/>
  <c r="BG386"/>
  <c r="BE386"/>
  <c r="T386"/>
  <c r="R386"/>
  <c r="P386"/>
  <c r="BI379"/>
  <c r="BH379"/>
  <c r="BG379"/>
  <c r="BE379"/>
  <c r="T379"/>
  <c r="R379"/>
  <c r="P379"/>
  <c r="BI377"/>
  <c r="BH377"/>
  <c r="BG377"/>
  <c r="BE377"/>
  <c r="T377"/>
  <c r="R377"/>
  <c r="P377"/>
  <c r="BI359"/>
  <c r="BH359"/>
  <c r="BG359"/>
  <c r="BE359"/>
  <c r="T359"/>
  <c r="R359"/>
  <c r="P359"/>
  <c r="BI357"/>
  <c r="BH357"/>
  <c r="BG357"/>
  <c r="BE357"/>
  <c r="T357"/>
  <c r="R357"/>
  <c r="P357"/>
  <c r="BI347"/>
  <c r="BH347"/>
  <c r="BG347"/>
  <c r="BE347"/>
  <c r="T347"/>
  <c r="R347"/>
  <c r="P347"/>
  <c r="BI345"/>
  <c r="BH345"/>
  <c r="BG345"/>
  <c r="BE345"/>
  <c r="T345"/>
  <c r="R345"/>
  <c r="P345"/>
  <c r="BI334"/>
  <c r="BH334"/>
  <c r="BG334"/>
  <c r="BE334"/>
  <c r="T334"/>
  <c r="R334"/>
  <c r="P334"/>
  <c r="BI324"/>
  <c r="BH324"/>
  <c r="BG324"/>
  <c r="BE324"/>
  <c r="T324"/>
  <c r="R324"/>
  <c r="P324"/>
  <c r="BI309"/>
  <c r="BH309"/>
  <c r="BG309"/>
  <c r="BE309"/>
  <c r="T309"/>
  <c r="R309"/>
  <c r="P309"/>
  <c r="BI287"/>
  <c r="BH287"/>
  <c r="BG287"/>
  <c r="BE287"/>
  <c r="T287"/>
  <c r="R287"/>
  <c r="P287"/>
  <c r="BI282"/>
  <c r="BH282"/>
  <c r="BG282"/>
  <c r="BE282"/>
  <c r="T282"/>
  <c r="R282"/>
  <c r="P282"/>
  <c r="BI239"/>
  <c r="BH239"/>
  <c r="BG239"/>
  <c r="BE239"/>
  <c r="T239"/>
  <c r="R239"/>
  <c r="P239"/>
  <c r="BI197"/>
  <c r="BH197"/>
  <c r="BG197"/>
  <c r="BE197"/>
  <c r="T197"/>
  <c r="R197"/>
  <c r="P197"/>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85"/>
  <c i="1" r="L50"/>
  <c r="AM50"/>
  <c r="AM49"/>
  <c r="L49"/>
  <c r="AM47"/>
  <c r="L47"/>
  <c r="L45"/>
  <c r="L44"/>
  <c i="15" r="BK90"/>
  <c r="J90"/>
  <c r="BK88"/>
  <c r="J88"/>
  <c r="BK85"/>
  <c r="J85"/>
  <c i="14" r="BK84"/>
  <c r="J84"/>
  <c i="13" r="J107"/>
  <c r="BK105"/>
  <c r="J97"/>
  <c r="BK96"/>
  <c r="BK94"/>
  <c r="J93"/>
  <c i="9" r="J142"/>
  <c r="BK121"/>
  <c r="BK111"/>
  <c r="J104"/>
  <c i="8" r="BK127"/>
  <c r="J122"/>
  <c r="BK120"/>
  <c r="BK115"/>
  <c r="BK114"/>
  <c r="BK112"/>
  <c r="J103"/>
  <c r="J101"/>
  <c r="J96"/>
  <c i="7" r="J130"/>
  <c r="BK128"/>
  <c r="J123"/>
  <c r="BK121"/>
  <c r="J120"/>
  <c r="BK117"/>
  <c r="J112"/>
  <c r="BK90"/>
  <c r="BK88"/>
  <c i="6" r="BK128"/>
  <c r="BK121"/>
  <c r="J120"/>
  <c r="J117"/>
  <c r="BK115"/>
  <c r="J102"/>
  <c r="BK94"/>
  <c r="BK87"/>
  <c i="5" r="J134"/>
  <c r="J128"/>
  <c r="BK124"/>
  <c r="J122"/>
  <c r="BK120"/>
  <c r="BK118"/>
  <c r="BK115"/>
  <c r="J110"/>
  <c r="BK108"/>
  <c r="J105"/>
  <c r="BK102"/>
  <c r="J98"/>
  <c r="BK96"/>
  <c r="BK87"/>
  <c i="4" r="BK213"/>
  <c r="BK211"/>
  <c r="J210"/>
  <c r="BK208"/>
  <c r="J205"/>
  <c r="BK194"/>
  <c r="BK191"/>
  <c r="J184"/>
  <c r="BK178"/>
  <c r="BK164"/>
  <c r="J161"/>
  <c r="J160"/>
  <c r="J157"/>
  <c r="BK156"/>
  <c r="BK153"/>
  <c r="J141"/>
  <c r="J135"/>
  <c r="BK126"/>
  <c r="BK115"/>
  <c r="J103"/>
  <c r="BK94"/>
  <c i="3" r="J229"/>
  <c i="13" r="BK97"/>
  <c i="12" r="BK138"/>
  <c r="J130"/>
  <c r="J129"/>
  <c i="13" r="BK106"/>
  <c r="J96"/>
  <c i="3" r="BK241"/>
  <c r="J217"/>
  <c r="BK212"/>
  <c r="BK172"/>
  <c r="J165"/>
  <c r="BK144"/>
  <c r="J139"/>
  <c r="BK124"/>
  <c i="2" r="J924"/>
  <c r="BK918"/>
  <c r="BK912"/>
  <c r="BK903"/>
  <c r="J891"/>
  <c r="BK880"/>
  <c r="J850"/>
  <c r="J838"/>
  <c r="BK828"/>
  <c r="BK820"/>
  <c r="BK806"/>
  <c i="13" r="BK107"/>
  <c r="BK103"/>
  <c r="J94"/>
  <c r="J89"/>
  <c r="BK87"/>
  <c i="12" r="BK129"/>
  <c r="J120"/>
  <c r="BK112"/>
  <c r="BK103"/>
  <c i="11" r="BK143"/>
  <c r="J138"/>
  <c r="BK133"/>
  <c r="BK130"/>
  <c r="J129"/>
  <c r="J126"/>
  <c r="BK106"/>
  <c r="BK97"/>
  <c i="10" r="BK144"/>
  <c r="J142"/>
  <c r="J140"/>
  <c r="J138"/>
  <c r="J134"/>
  <c r="J108"/>
  <c i="3" r="J193"/>
  <c r="BK181"/>
  <c r="BK154"/>
  <c i="2" r="J908"/>
  <c r="J906"/>
  <c r="J828"/>
  <c r="J815"/>
  <c r="BK784"/>
  <c r="BK739"/>
  <c r="BK728"/>
  <c r="J726"/>
  <c r="BK709"/>
  <c r="BK650"/>
  <c r="J568"/>
  <c r="BK544"/>
  <c r="BK512"/>
  <c r="BK483"/>
  <c r="J442"/>
  <c r="J398"/>
  <c r="J359"/>
  <c r="J345"/>
  <c r="J324"/>
  <c r="J282"/>
  <c r="J124"/>
  <c r="J119"/>
  <c r="J104"/>
  <c i="13" r="J105"/>
  <c r="BK100"/>
  <c r="BK93"/>
  <c r="J88"/>
  <c i="12" r="BK139"/>
  <c r="J137"/>
  <c r="J135"/>
  <c r="J126"/>
  <c r="J114"/>
  <c r="J112"/>
  <c r="J110"/>
  <c r="J97"/>
  <c i="11" r="J145"/>
  <c r="BK141"/>
  <c r="J139"/>
  <c r="BK117"/>
  <c r="J107"/>
  <c r="J106"/>
  <c r="BK105"/>
  <c r="BK101"/>
  <c r="J93"/>
  <c i="10" r="BK140"/>
  <c r="J115"/>
  <c r="J111"/>
  <c r="J106"/>
  <c r="J100"/>
  <c i="9" r="J134"/>
  <c r="J127"/>
  <c r="BK125"/>
  <c r="BK115"/>
  <c r="BK113"/>
  <c r="J111"/>
  <c r="J102"/>
  <c r="J96"/>
  <c i="8" r="J134"/>
  <c r="J124"/>
  <c r="J118"/>
  <c r="J98"/>
  <c i="7" r="BK134"/>
  <c r="J128"/>
  <c r="J122"/>
  <c r="J121"/>
  <c r="BK120"/>
  <c r="J118"/>
  <c r="BK116"/>
  <c r="BK112"/>
  <c r="J108"/>
  <c r="BK105"/>
  <c r="BK98"/>
  <c r="J96"/>
  <c r="BK94"/>
  <c i="6" r="BK132"/>
  <c r="BK130"/>
  <c r="BK129"/>
  <c r="J128"/>
  <c r="J119"/>
  <c r="J112"/>
  <c r="J110"/>
  <c r="J108"/>
  <c r="J98"/>
  <c r="J96"/>
  <c r="J94"/>
  <c i="5" r="J129"/>
  <c r="BK123"/>
  <c r="J121"/>
  <c r="BK119"/>
  <c r="J117"/>
  <c r="J96"/>
  <c r="BK91"/>
  <c r="BK88"/>
  <c i="4" r="BK212"/>
  <c r="BK210"/>
  <c r="J202"/>
  <c r="BK200"/>
  <c r="J198"/>
  <c r="J191"/>
  <c r="J171"/>
  <c r="BK167"/>
  <c r="BK163"/>
  <c r="BK160"/>
  <c r="J153"/>
  <c r="BK130"/>
  <c r="BK121"/>
  <c i="3" r="J198"/>
  <c r="BK163"/>
  <c r="BK103"/>
  <c i="2" r="BK933"/>
  <c r="J932"/>
  <c r="J931"/>
  <c i="12" r="BK137"/>
  <c i="9" r="J98"/>
  <c i="3" r="BK215"/>
  <c r="BK134"/>
  <c r="BK95"/>
  <c i="2" r="BK940"/>
  <c r="J940"/>
  <c r="BK936"/>
  <c r="J936"/>
  <c r="BK934"/>
  <c r="BK924"/>
  <c r="BK921"/>
  <c r="J920"/>
  <c r="BK908"/>
  <c r="BK877"/>
  <c r="BK873"/>
  <c r="BK815"/>
  <c r="BK778"/>
  <c r="BK770"/>
  <c r="BK763"/>
  <c r="BK712"/>
  <c r="BK685"/>
  <c r="J508"/>
  <c r="J506"/>
  <c r="BK440"/>
  <c r="J434"/>
  <c r="BK418"/>
  <c r="BK282"/>
  <c r="J239"/>
  <c r="BK197"/>
  <c r="J144"/>
  <c r="BK136"/>
  <c r="BK134"/>
  <c r="J129"/>
  <c r="BK124"/>
  <c i="1" r="AS54"/>
  <c i="9" r="J146"/>
  <c r="BK142"/>
  <c i="8" r="BK113"/>
  <c r="BK110"/>
  <c r="BK96"/>
  <c r="BK94"/>
  <c r="BK93"/>
  <c i="13" r="J100"/>
  <c i="12" r="J146"/>
  <c r="J124"/>
  <c i="13" r="J103"/>
  <c i="9" r="BK130"/>
  <c r="J118"/>
  <c i="3" r="BK220"/>
  <c r="BK208"/>
  <c r="BK200"/>
  <c r="BK193"/>
  <c r="J183"/>
  <c r="J181"/>
  <c r="BK177"/>
  <c r="J158"/>
  <c r="BK130"/>
  <c r="J124"/>
  <c r="J103"/>
  <c r="BK101"/>
  <c i="2" r="J921"/>
  <c r="BK920"/>
  <c r="J914"/>
  <c r="J913"/>
  <c r="J912"/>
  <c r="BK911"/>
  <c r="J877"/>
  <c r="J861"/>
  <c r="BK846"/>
  <c r="J793"/>
  <c r="BK788"/>
  <c r="J770"/>
  <c r="J763"/>
  <c r="J741"/>
  <c r="J739"/>
  <c r="J732"/>
  <c r="J728"/>
  <c r="J718"/>
  <c r="J707"/>
  <c r="J685"/>
  <c r="J670"/>
  <c r="J650"/>
  <c r="J597"/>
  <c r="J529"/>
  <c r="BK474"/>
  <c i="13" r="J106"/>
  <c r="J99"/>
  <c i="10" r="BK100"/>
  <c i="3" r="BK217"/>
  <c r="J189"/>
  <c r="BK158"/>
  <c r="BK116"/>
  <c r="BK113"/>
  <c r="J95"/>
  <c i="2" r="BK853"/>
  <c r="BK850"/>
  <c r="BK826"/>
  <c r="BK824"/>
  <c r="J799"/>
  <c r="BK715"/>
  <c r="BK663"/>
  <c r="BK577"/>
  <c r="J544"/>
  <c r="J485"/>
  <c r="J483"/>
  <c r="J474"/>
  <c r="BK468"/>
  <c r="BK450"/>
  <c r="BK446"/>
  <c r="BK434"/>
  <c r="J426"/>
  <c r="BK408"/>
  <c r="BK388"/>
  <c r="BK377"/>
  <c r="BK347"/>
  <c r="J197"/>
  <c r="BK130"/>
  <c r="BK119"/>
  <c r="BK104"/>
  <c r="J98"/>
  <c i="12" r="BK141"/>
  <c r="J138"/>
  <c r="BK133"/>
  <c r="BK120"/>
  <c r="J117"/>
  <c r="J103"/>
  <c r="BK97"/>
  <c r="BK95"/>
  <c i="11" r="BK124"/>
  <c r="BK120"/>
  <c r="J112"/>
  <c r="J110"/>
  <c r="BK103"/>
  <c i="10" r="BK118"/>
  <c r="BK115"/>
  <c r="J113"/>
  <c i="3" r="J244"/>
  <c r="J215"/>
  <c r="J208"/>
  <c r="BK165"/>
  <c r="J159"/>
  <c r="J150"/>
  <c i="2" r="J915"/>
  <c r="J853"/>
  <c r="BK835"/>
  <c r="BK831"/>
  <c r="J806"/>
  <c r="BK799"/>
  <c r="J784"/>
  <c r="BK748"/>
  <c r="BK735"/>
  <c r="J709"/>
  <c r="J705"/>
  <c r="J676"/>
  <c r="J663"/>
  <c r="J512"/>
  <c r="J446"/>
  <c r="J440"/>
  <c r="BK398"/>
  <c r="J388"/>
  <c r="J386"/>
  <c r="J334"/>
  <c r="BK309"/>
  <c r="J136"/>
  <c r="J111"/>
  <c i="13" r="BK99"/>
  <c i="9" r="J144"/>
  <c r="J136"/>
  <c i="8" r="J129"/>
  <c r="J123"/>
  <c r="BK116"/>
  <c r="J113"/>
  <c r="J88"/>
  <c i="7" r="BK110"/>
  <c r="J103"/>
  <c r="J102"/>
  <c i="3" r="BK229"/>
  <c r="J225"/>
  <c i="13" r="BK88"/>
  <c r="J86"/>
  <c i="12" r="BK110"/>
  <c r="J107"/>
  <c i="9" r="BK144"/>
  <c i="3" r="BK244"/>
  <c r="BK225"/>
  <c i="13" r="J91"/>
  <c r="BK89"/>
  <c r="J87"/>
  <c i="12" r="BK146"/>
  <c r="BK143"/>
  <c r="J139"/>
  <c r="J106"/>
  <c r="J101"/>
  <c r="BK93"/>
  <c i="11" r="J135"/>
  <c r="J133"/>
  <c r="J130"/>
  <c r="BK110"/>
  <c i="10" r="J136"/>
  <c r="BK127"/>
  <c r="J118"/>
  <c r="BK107"/>
  <c r="J104"/>
  <c r="BK96"/>
  <c i="9" r="J125"/>
  <c r="J115"/>
  <c r="BK102"/>
  <c r="J93"/>
  <c i="8" r="BK134"/>
  <c r="J132"/>
  <c r="BK130"/>
  <c r="J119"/>
  <c r="BK118"/>
  <c r="J117"/>
  <c r="J116"/>
  <c r="J115"/>
  <c r="J114"/>
  <c r="J112"/>
  <c r="J110"/>
  <c r="J109"/>
  <c r="J108"/>
  <c r="J105"/>
  <c r="BK102"/>
  <c r="BK101"/>
  <c r="BK98"/>
  <c r="J94"/>
  <c r="J90"/>
  <c r="BK87"/>
  <c i="7" r="BK132"/>
  <c r="BK130"/>
  <c r="J129"/>
  <c r="BK127"/>
  <c r="BK122"/>
  <c r="BK119"/>
  <c r="J115"/>
  <c r="J114"/>
  <c r="J113"/>
  <c r="BK108"/>
  <c r="BK102"/>
  <c r="J94"/>
  <c r="J90"/>
  <c r="J88"/>
  <c r="J87"/>
  <c i="6" r="J134"/>
  <c r="J132"/>
  <c r="J127"/>
  <c r="BK124"/>
  <c r="BK123"/>
  <c r="BK119"/>
  <c r="BK116"/>
  <c r="J115"/>
  <c r="J114"/>
  <c r="BK108"/>
  <c r="BK102"/>
  <c r="BK101"/>
  <c r="BK92"/>
  <c r="BK88"/>
  <c i="5" r="J132"/>
  <c r="BK122"/>
  <c r="J119"/>
  <c r="J118"/>
  <c r="J112"/>
  <c r="J109"/>
  <c r="BK101"/>
  <c r="BK98"/>
  <c r="J92"/>
  <c r="J87"/>
  <c i="4" r="BK215"/>
  <c r="BK205"/>
  <c r="J200"/>
  <c r="J196"/>
  <c r="J180"/>
  <c r="BK174"/>
  <c r="BK165"/>
  <c r="J163"/>
  <c r="BK157"/>
  <c r="BK155"/>
  <c r="J152"/>
  <c r="J150"/>
  <c r="BK149"/>
  <c r="BK144"/>
  <c r="BK141"/>
  <c r="J130"/>
  <c r="J123"/>
  <c r="J121"/>
  <c r="J113"/>
  <c r="BK104"/>
  <c r="BK99"/>
  <c r="BK96"/>
  <c r="J92"/>
  <c i="3" r="BK240"/>
  <c r="J234"/>
  <c r="J220"/>
  <c r="BK202"/>
  <c i="10" r="J98"/>
  <c i="9" r="BK138"/>
  <c r="J113"/>
  <c r="BK93"/>
  <c i="8" r="BK123"/>
  <c i="3" r="J202"/>
  <c r="J172"/>
  <c r="J144"/>
  <c r="J134"/>
  <c r="J116"/>
  <c i="2" r="J826"/>
  <c r="J819"/>
  <c r="J735"/>
  <c r="BK722"/>
  <c r="BK676"/>
  <c r="BK529"/>
  <c r="J450"/>
  <c r="BK324"/>
  <c i="9" r="J139"/>
  <c i="3" r="J240"/>
  <c i="13" r="BK91"/>
  <c i="12" r="BK124"/>
  <c i="10" r="BK102"/>
  <c i="12" r="J95"/>
  <c i="9" r="J147"/>
  <c i="3" r="BK239"/>
  <c r="J222"/>
  <c r="BK205"/>
  <c i="13" r="BK86"/>
  <c i="12" r="BK126"/>
  <c r="J105"/>
  <c i="9" r="BK107"/>
  <c r="BK106"/>
  <c r="BK100"/>
  <c r="BK98"/>
  <c i="8" r="BK132"/>
  <c r="BK129"/>
  <c r="J128"/>
  <c i="3" r="J241"/>
  <c r="J239"/>
  <c r="BK234"/>
  <c r="BK231"/>
  <c r="BK222"/>
  <c r="BK189"/>
  <c r="BK183"/>
  <c r="J175"/>
  <c r="J168"/>
  <c r="BK159"/>
  <c r="J130"/>
  <c r="BK121"/>
  <c r="BK119"/>
  <c r="J113"/>
  <c i="2" r="J901"/>
  <c r="BK891"/>
  <c r="BK869"/>
  <c r="BK838"/>
  <c r="J808"/>
  <c r="BK793"/>
  <c r="J715"/>
  <c r="J712"/>
  <c r="BK707"/>
  <c r="BK506"/>
  <c r="BK485"/>
  <c r="J418"/>
  <c r="J377"/>
  <c r="BK359"/>
  <c r="J357"/>
  <c r="J309"/>
  <c r="BK287"/>
  <c r="BK239"/>
  <c r="BK144"/>
  <c r="J130"/>
  <c r="BK129"/>
  <c r="BK111"/>
  <c r="BK98"/>
  <c i="12" r="J141"/>
  <c i="3" r="J185"/>
  <c r="BK179"/>
  <c r="J177"/>
  <c r="J163"/>
  <c r="BK139"/>
  <c r="J119"/>
  <c r="J110"/>
  <c r="J106"/>
  <c r="J101"/>
  <c i="2" r="J933"/>
  <c r="BK932"/>
  <c r="BK914"/>
  <c r="J903"/>
  <c r="J880"/>
  <c r="J874"/>
  <c r="J873"/>
  <c r="J835"/>
  <c r="J788"/>
  <c r="J756"/>
  <c r="BK379"/>
  <c r="BK334"/>
  <c i="12" r="J143"/>
  <c r="BK135"/>
  <c i="11" r="J141"/>
  <c r="BK112"/>
  <c r="J101"/>
  <c r="BK99"/>
  <c r="BK93"/>
  <c i="10" r="J147"/>
  <c r="BK142"/>
  <c r="J139"/>
  <c r="BK131"/>
  <c r="J121"/>
  <c r="J107"/>
  <c r="BK104"/>
  <c r="J96"/>
  <c r="J93"/>
  <c i="9" r="BK147"/>
  <c r="J130"/>
  <c r="BK108"/>
  <c i="8" r="BK124"/>
  <c r="J121"/>
  <c r="BK109"/>
  <c r="BK108"/>
  <c r="BK105"/>
  <c r="BK103"/>
  <c i="7" r="J134"/>
  <c r="J124"/>
  <c r="J105"/>
  <c r="BK103"/>
  <c r="BK93"/>
  <c i="6" r="J130"/>
  <c r="J123"/>
  <c r="BK122"/>
  <c r="J118"/>
  <c r="BK113"/>
  <c r="BK110"/>
  <c r="J109"/>
  <c r="J105"/>
  <c r="BK96"/>
  <c r="J92"/>
  <c r="J87"/>
  <c i="5" r="BK128"/>
  <c r="BK121"/>
  <c r="J116"/>
  <c r="J115"/>
  <c r="J113"/>
  <c r="BK112"/>
  <c r="BK110"/>
  <c r="J108"/>
  <c r="J103"/>
  <c r="J94"/>
  <c r="J91"/>
  <c i="4" r="J213"/>
  <c r="J211"/>
  <c r="J208"/>
  <c r="J194"/>
  <c r="BK184"/>
  <c r="J178"/>
  <c r="J165"/>
  <c r="J164"/>
  <c r="BK152"/>
  <c r="BK136"/>
  <c r="J104"/>
  <c r="J99"/>
  <c r="BK92"/>
  <c i="12" r="BK145"/>
  <c i="11" r="BK138"/>
  <c r="BK137"/>
  <c r="J124"/>
  <c r="J114"/>
  <c i="12" r="BK107"/>
  <c i="11" r="J146"/>
  <c i="10" r="J130"/>
  <c r="J125"/>
  <c r="BK111"/>
  <c i="9" r="J140"/>
  <c r="BK127"/>
  <c r="BK118"/>
  <c r="J107"/>
  <c i="8" r="J102"/>
  <c r="BK90"/>
  <c i="7" r="J117"/>
  <c r="BK101"/>
  <c i="6" r="BK127"/>
  <c r="J122"/>
  <c r="J121"/>
  <c r="BK118"/>
  <c r="BK117"/>
  <c r="BK114"/>
  <c r="BK112"/>
  <c r="BK103"/>
  <c r="J101"/>
  <c r="BK91"/>
  <c i="5" r="BK132"/>
  <c r="J130"/>
  <c r="J124"/>
  <c r="J120"/>
  <c r="BK114"/>
  <c r="BK109"/>
  <c r="BK105"/>
  <c r="J102"/>
  <c r="BK92"/>
  <c i="4" r="J215"/>
  <c r="BK198"/>
  <c r="J155"/>
  <c r="J149"/>
  <c r="J147"/>
  <c r="J133"/>
  <c r="BK128"/>
  <c r="BK123"/>
  <c r="J117"/>
  <c r="J115"/>
  <c r="BK113"/>
  <c r="BK103"/>
  <c r="J96"/>
  <c r="BK90"/>
  <c i="12" r="BK101"/>
  <c r="J99"/>
  <c i="11" r="BK146"/>
  <c r="BK145"/>
  <c r="J120"/>
  <c r="BK107"/>
  <c r="J103"/>
  <c r="BK95"/>
  <c i="10" r="BK147"/>
  <c r="BK139"/>
  <c r="J131"/>
  <c i="3" r="BK227"/>
  <c r="BK198"/>
  <c i="12" r="J133"/>
  <c r="BK130"/>
  <c r="BK114"/>
  <c r="BK106"/>
  <c r="BK105"/>
  <c r="BK99"/>
  <c r="J93"/>
  <c i="11" r="J143"/>
  <c r="J137"/>
  <c r="BK129"/>
  <c r="BK126"/>
  <c r="J117"/>
  <c r="BK114"/>
  <c r="J105"/>
  <c r="J99"/>
  <c r="J97"/>
  <c r="J95"/>
  <c i="10" r="J146"/>
  <c r="J144"/>
  <c r="BK138"/>
  <c r="BK136"/>
  <c r="BK134"/>
  <c r="BK130"/>
  <c r="J127"/>
  <c r="BK113"/>
  <c r="BK106"/>
  <c r="J102"/>
  <c r="BK98"/>
  <c i="9" r="BK140"/>
  <c r="J138"/>
  <c r="BK136"/>
  <c r="BK134"/>
  <c r="J106"/>
  <c i="8" r="J130"/>
  <c r="BK128"/>
  <c r="J127"/>
  <c r="BK122"/>
  <c r="BK121"/>
  <c r="BK119"/>
  <c r="BK117"/>
  <c r="J93"/>
  <c r="BK88"/>
  <c r="J87"/>
  <c i="7" r="J132"/>
  <c r="J127"/>
  <c r="BK124"/>
  <c r="BK123"/>
  <c r="J119"/>
  <c r="BK118"/>
  <c r="J116"/>
  <c r="BK115"/>
  <c r="BK113"/>
  <c r="J110"/>
  <c r="J109"/>
  <c r="J101"/>
  <c r="BK96"/>
  <c r="J93"/>
  <c r="BK87"/>
  <c i="6" r="BK134"/>
  <c r="J129"/>
  <c r="J124"/>
  <c r="J113"/>
  <c r="BK109"/>
  <c r="BK105"/>
  <c r="J103"/>
  <c r="BK98"/>
  <c r="J91"/>
  <c i="5" r="BK134"/>
  <c r="BK130"/>
  <c r="BK129"/>
  <c r="BK127"/>
  <c r="J123"/>
  <c r="BK117"/>
  <c r="BK116"/>
  <c r="BK113"/>
  <c r="BK103"/>
  <c r="J101"/>
  <c r="BK94"/>
  <c r="J88"/>
  <c i="4" r="J212"/>
  <c r="BK202"/>
  <c r="BK196"/>
  <c r="BK180"/>
  <c r="J174"/>
  <c r="BK171"/>
  <c r="J167"/>
  <c r="BK161"/>
  <c r="J156"/>
  <c r="BK147"/>
  <c r="J136"/>
  <c r="BK135"/>
  <c r="BK133"/>
  <c r="J128"/>
  <c r="BK117"/>
  <c r="BK106"/>
  <c r="J94"/>
  <c r="J90"/>
  <c i="3" r="J231"/>
  <c r="J227"/>
  <c r="J212"/>
  <c r="J205"/>
  <c r="J200"/>
  <c r="J154"/>
  <c r="BK150"/>
  <c r="J98"/>
  <c i="2" r="J911"/>
  <c r="J831"/>
  <c r="J824"/>
  <c r="BK808"/>
  <c r="J778"/>
  <c r="BK756"/>
  <c r="J748"/>
  <c r="BK741"/>
  <c r="BK705"/>
  <c r="BK670"/>
  <c r="J577"/>
  <c r="BK508"/>
  <c r="BK442"/>
  <c r="BK426"/>
  <c r="J408"/>
  <c r="J379"/>
  <c r="J347"/>
  <c r="BK345"/>
  <c r="J287"/>
  <c r="J134"/>
  <c i="9" r="BK139"/>
  <c r="J131"/>
  <c r="J121"/>
  <c r="J108"/>
  <c r="BK104"/>
  <c r="J100"/>
  <c i="3" r="BK185"/>
  <c r="J179"/>
  <c r="BK175"/>
  <c r="BK168"/>
  <c r="J121"/>
  <c r="BK110"/>
  <c r="BK106"/>
  <c r="BK98"/>
  <c i="2" r="J934"/>
  <c r="BK931"/>
  <c r="J918"/>
  <c r="BK915"/>
  <c r="BK913"/>
  <c r="BK906"/>
  <c r="BK901"/>
  <c r="BK874"/>
  <c r="J869"/>
  <c r="BK861"/>
  <c r="J846"/>
  <c r="J820"/>
  <c r="BK819"/>
  <c r="BK732"/>
  <c r="BK726"/>
  <c r="J722"/>
  <c r="BK718"/>
  <c r="BK597"/>
  <c r="BK568"/>
  <c r="J468"/>
  <c r="BK386"/>
  <c r="BK357"/>
  <c i="12" r="J145"/>
  <c r="BK117"/>
  <c i="11" r="BK139"/>
  <c r="BK135"/>
  <c i="10" r="BK146"/>
  <c r="BK125"/>
  <c r="BK121"/>
  <c r="BK108"/>
  <c r="BK93"/>
  <c i="9" r="BK146"/>
  <c r="BK131"/>
  <c r="BK96"/>
  <c i="8" r="J120"/>
  <c i="7" r="BK129"/>
  <c r="BK114"/>
  <c r="BK109"/>
  <c r="J98"/>
  <c i="6" r="BK120"/>
  <c r="J116"/>
  <c r="J88"/>
  <c i="5" r="J127"/>
  <c r="J114"/>
  <c i="4" r="BK150"/>
  <c r="J144"/>
  <c r="J126"/>
  <c r="J106"/>
  <c i="14" r="F35"/>
  <c i="1" r="BB67"/>
  <c i="14" r="F37"/>
  <c i="1" r="BD67"/>
  <c i="14" r="F36"/>
  <c i="1" r="BC67"/>
  <c i="14" r="J33"/>
  <c i="1" r="AV67"/>
  <c i="3" l="1" r="BK171"/>
  <c r="J171"/>
  <c r="J66"/>
  <c r="R197"/>
  <c r="T197"/>
  <c r="T233"/>
  <c i="4" r="R105"/>
  <c r="R193"/>
  <c i="5" r="R107"/>
  <c i="6" r="T107"/>
  <c i="7" r="P86"/>
  <c i="8" r="T100"/>
  <c i="9" r="T110"/>
  <c r="T137"/>
  <c i="10" r="BK99"/>
  <c r="J99"/>
  <c r="J62"/>
  <c r="P124"/>
  <c r="T137"/>
  <c i="11" r="BK140"/>
  <c r="J140"/>
  <c r="J70"/>
  <c i="2" r="R97"/>
  <c r="R740"/>
  <c r="T879"/>
  <c r="P935"/>
  <c i="9" r="P129"/>
  <c i="2" r="BK704"/>
  <c r="J704"/>
  <c r="J63"/>
  <c r="P717"/>
  <c r="P714"/>
  <c r="R837"/>
  <c r="R923"/>
  <c i="3" r="BK133"/>
  <c r="J133"/>
  <c r="J64"/>
  <c r="R133"/>
  <c r="R93"/>
  <c r="R171"/>
  <c r="BK197"/>
  <c r="J197"/>
  <c r="J68"/>
  <c r="P211"/>
  <c i="4" r="R89"/>
  <c r="R88"/>
  <c r="BK102"/>
  <c r="T146"/>
  <c r="T193"/>
  <c i="5" r="P86"/>
  <c r="P107"/>
  <c i="6" r="BK100"/>
  <c r="J100"/>
  <c r="J62"/>
  <c r="T100"/>
  <c r="R126"/>
  <c i="7" r="T86"/>
  <c r="P100"/>
  <c r="P126"/>
  <c i="8" r="BK86"/>
  <c r="J86"/>
  <c r="J61"/>
  <c r="R107"/>
  <c i="9" r="T92"/>
  <c r="T129"/>
  <c i="10" r="P129"/>
  <c r="T129"/>
  <c r="T133"/>
  <c r="R141"/>
  <c i="11" r="BK92"/>
  <c r="BK109"/>
  <c r="J109"/>
  <c r="J63"/>
  <c r="T123"/>
  <c r="R132"/>
  <c r="R140"/>
  <c i="10" r="P92"/>
  <c r="T124"/>
  <c r="R133"/>
  <c i="11" r="P98"/>
  <c r="P136"/>
  <c i="12" r="BK109"/>
  <c r="J109"/>
  <c r="J63"/>
  <c i="3" r="P143"/>
  <c r="T211"/>
  <c r="T210"/>
  <c i="4" r="BK105"/>
  <c r="J105"/>
  <c r="J64"/>
  <c r="T105"/>
  <c r="P193"/>
  <c i="5" r="BK100"/>
  <c r="J100"/>
  <c r="J62"/>
  <c r="P100"/>
  <c r="BK126"/>
  <c r="J126"/>
  <c r="J64"/>
  <c i="6" r="R100"/>
  <c r="P126"/>
  <c i="7" r="T107"/>
  <c i="8" r="R100"/>
  <c i="9" r="BK141"/>
  <c r="J141"/>
  <c r="J70"/>
  <c i="10" r="BK92"/>
  <c r="J92"/>
  <c r="J61"/>
  <c r="T99"/>
  <c r="BK129"/>
  <c r="J129"/>
  <c r="J67"/>
  <c r="T141"/>
  <c i="11" r="T98"/>
  <c r="BK128"/>
  <c r="J128"/>
  <c r="J67"/>
  <c r="T140"/>
  <c r="T92"/>
  <c r="T128"/>
  <c r="T136"/>
  <c i="12" r="R128"/>
  <c i="3" r="BK143"/>
  <c r="J143"/>
  <c r="J65"/>
  <c r="T171"/>
  <c r="T188"/>
  <c r="R211"/>
  <c i="4" r="R102"/>
  <c r="BK146"/>
  <c r="J146"/>
  <c r="J65"/>
  <c r="R207"/>
  <c i="5" r="T86"/>
  <c r="R100"/>
  <c r="P126"/>
  <c i="6" r="BK86"/>
  <c r="P100"/>
  <c r="T126"/>
  <c i="7" r="T100"/>
  <c r="T126"/>
  <c i="8" r="T86"/>
  <c r="R126"/>
  <c i="9" r="BK92"/>
  <c r="J92"/>
  <c r="J61"/>
  <c r="T141"/>
  <c i="10" r="P99"/>
  <c r="T110"/>
  <c r="R129"/>
  <c r="P133"/>
  <c i="11" r="R92"/>
  <c r="R128"/>
  <c r="R136"/>
  <c i="12" r="T109"/>
  <c r="R132"/>
  <c i="2" r="BK97"/>
  <c r="J97"/>
  <c r="J61"/>
  <c r="P704"/>
  <c r="R717"/>
  <c r="R714"/>
  <c r="R734"/>
  <c r="P879"/>
  <c r="T917"/>
  <c i="12" r="BK132"/>
  <c r="J132"/>
  <c r="J68"/>
  <c i="2" r="R662"/>
  <c r="P798"/>
  <c r="T837"/>
  <c r="T923"/>
  <c i="8" r="P107"/>
  <c i="9" r="R92"/>
  <c r="T124"/>
  <c r="T133"/>
  <c i="12" r="BK92"/>
  <c r="J92"/>
  <c r="J61"/>
  <c r="P140"/>
  <c i="9" r="BK99"/>
  <c r="J99"/>
  <c r="J62"/>
  <c r="R141"/>
  <c r="BK110"/>
  <c r="J110"/>
  <c r="J63"/>
  <c i="12" r="R136"/>
  <c i="9" r="P133"/>
  <c i="2" r="T740"/>
  <c r="P830"/>
  <c i="8" r="P126"/>
  <c i="9" r="R133"/>
  <c i="12" r="T92"/>
  <c r="T91"/>
  <c r="BK128"/>
  <c r="J128"/>
  <c r="J67"/>
  <c i="9" r="T99"/>
  <c i="3" r="T143"/>
  <c r="BK188"/>
  <c r="J188"/>
  <c r="J67"/>
  <c r="BK233"/>
  <c r="J233"/>
  <c r="J72"/>
  <c i="4" r="P89"/>
  <c r="P88"/>
  <c r="P102"/>
  <c r="R146"/>
  <c r="T207"/>
  <c i="5" r="T107"/>
  <c i="6" r="P86"/>
  <c r="BK107"/>
  <c r="J107"/>
  <c r="J63"/>
  <c r="BK126"/>
  <c r="J126"/>
  <c r="J64"/>
  <c i="7" r="BK107"/>
  <c r="J107"/>
  <c r="J63"/>
  <c r="R126"/>
  <c i="8" r="T107"/>
  <c i="9" r="P110"/>
  <c r="R129"/>
  <c r="R137"/>
  <c i="10" r="R99"/>
  <c r="BK133"/>
  <c r="J133"/>
  <c r="J68"/>
  <c r="P137"/>
  <c i="11" r="P109"/>
  <c r="P128"/>
  <c i="12" r="P98"/>
  <c r="T136"/>
  <c r="P109"/>
  <c r="BK123"/>
  <c r="J123"/>
  <c r="J66"/>
  <c i="9" r="P99"/>
  <c r="BK124"/>
  <c i="12" r="BK98"/>
  <c r="J98"/>
  <c r="J62"/>
  <c r="BK140"/>
  <c r="J140"/>
  <c r="J70"/>
  <c i="7" r="R107"/>
  <c i="8" r="P86"/>
  <c i="9" r="R110"/>
  <c r="BK137"/>
  <c r="J137"/>
  <c r="J69"/>
  <c i="2" r="BK740"/>
  <c r="J740"/>
  <c r="J67"/>
  <c r="P837"/>
  <c r="P923"/>
  <c i="10" r="T92"/>
  <c r="T91"/>
  <c r="R124"/>
  <c r="BK141"/>
  <c r="J141"/>
  <c r="J70"/>
  <c i="11" r="T109"/>
  <c r="P123"/>
  <c r="P132"/>
  <c i="12" r="R123"/>
  <c i="2" r="T662"/>
  <c r="R798"/>
  <c r="BK923"/>
  <c r="J923"/>
  <c r="J74"/>
  <c i="9" r="P137"/>
  <c i="2" r="P97"/>
  <c r="R704"/>
  <c r="T717"/>
  <c r="T714"/>
  <c r="T734"/>
  <c r="BK879"/>
  <c r="J879"/>
  <c r="J72"/>
  <c r="P917"/>
  <c r="T935"/>
  <c i="8" r="R86"/>
  <c r="R85"/>
  <c r="R84"/>
  <c i="9" r="P141"/>
  <c i="12" r="R109"/>
  <c r="P128"/>
  <c i="7" r="R86"/>
  <c r="BK126"/>
  <c r="J126"/>
  <c r="J64"/>
  <c i="8" r="BK107"/>
  <c r="J107"/>
  <c r="J63"/>
  <c i="9" r="BK129"/>
  <c r="J129"/>
  <c r="J67"/>
  <c i="2" r="BK662"/>
  <c r="J662"/>
  <c r="J62"/>
  <c r="BK798"/>
  <c r="BK830"/>
  <c r="J830"/>
  <c r="J70"/>
  <c r="R830"/>
  <c r="R935"/>
  <c i="8" r="P100"/>
  <c i="9" r="P92"/>
  <c r="BK133"/>
  <c r="J133"/>
  <c r="J68"/>
  <c i="12" r="T128"/>
  <c i="2" r="T97"/>
  <c r="BK717"/>
  <c r="J717"/>
  <c r="J65"/>
  <c r="P734"/>
  <c r="BK837"/>
  <c r="J837"/>
  <c r="J71"/>
  <c r="R917"/>
  <c i="3" r="R143"/>
  <c r="P188"/>
  <c r="P197"/>
  <c r="BK211"/>
  <c r="J211"/>
  <c r="J71"/>
  <c r="P233"/>
  <c i="4" r="T89"/>
  <c r="T88"/>
  <c r="P105"/>
  <c r="BK193"/>
  <c r="J193"/>
  <c r="J66"/>
  <c r="P207"/>
  <c i="5" r="BK86"/>
  <c r="J86"/>
  <c r="J61"/>
  <c r="BK107"/>
  <c r="J107"/>
  <c r="J63"/>
  <c r="T126"/>
  <c i="6" r="R86"/>
  <c r="R85"/>
  <c r="R84"/>
  <c r="R107"/>
  <c i="7" r="BK86"/>
  <c r="J86"/>
  <c r="J61"/>
  <c r="BK100"/>
  <c r="J100"/>
  <c r="J62"/>
  <c r="R100"/>
  <c i="8" r="BK100"/>
  <c r="J100"/>
  <c r="J62"/>
  <c r="BK126"/>
  <c r="J126"/>
  <c r="J64"/>
  <c i="9" r="R99"/>
  <c r="P124"/>
  <c r="P123"/>
  <c i="10" r="R92"/>
  <c r="BK110"/>
  <c r="J110"/>
  <c r="J63"/>
  <c r="P110"/>
  <c r="R110"/>
  <c r="BK137"/>
  <c r="J137"/>
  <c r="J69"/>
  <c r="P141"/>
  <c i="11" r="BK98"/>
  <c r="J98"/>
  <c r="J62"/>
  <c r="R109"/>
  <c r="BK123"/>
  <c r="BK132"/>
  <c r="J132"/>
  <c r="J68"/>
  <c r="BK136"/>
  <c r="J136"/>
  <c r="J69"/>
  <c r="P140"/>
  <c i="12" r="T98"/>
  <c r="P123"/>
  <c r="T140"/>
  <c i="2" r="T704"/>
  <c r="BK734"/>
  <c r="J734"/>
  <c r="J66"/>
  <c r="R879"/>
  <c i="10" r="BK124"/>
  <c r="BK123"/>
  <c r="J123"/>
  <c r="J65"/>
  <c r="R137"/>
  <c i="11" r="P92"/>
  <c r="P91"/>
  <c r="R98"/>
  <c r="R123"/>
  <c r="R122"/>
  <c r="T132"/>
  <c i="12" r="P92"/>
  <c r="P91"/>
  <c r="T123"/>
  <c r="P136"/>
  <c i="2" r="P662"/>
  <c r="P740"/>
  <c r="T798"/>
  <c r="T797"/>
  <c r="T830"/>
  <c r="BK917"/>
  <c r="J917"/>
  <c r="J73"/>
  <c r="BK935"/>
  <c r="J935"/>
  <c r="J75"/>
  <c i="12" r="R92"/>
  <c r="R91"/>
  <c r="BK136"/>
  <c r="J136"/>
  <c r="J69"/>
  <c r="R98"/>
  <c r="T132"/>
  <c i="13" r="R85"/>
  <c i="3" r="P133"/>
  <c r="P93"/>
  <c r="T133"/>
  <c r="T93"/>
  <c r="T92"/>
  <c r="P171"/>
  <c r="R188"/>
  <c r="R233"/>
  <c i="4" r="BK89"/>
  <c r="J89"/>
  <c r="J61"/>
  <c r="T102"/>
  <c r="T101"/>
  <c r="P146"/>
  <c r="BK207"/>
  <c r="J207"/>
  <c r="J67"/>
  <c i="5" r="R86"/>
  <c r="R85"/>
  <c r="R84"/>
  <c r="T100"/>
  <c r="R126"/>
  <c i="6" r="T86"/>
  <c r="T85"/>
  <c r="T84"/>
  <c r="P107"/>
  <c i="7" r="P107"/>
  <c i="8" r="T126"/>
  <c i="9" r="R124"/>
  <c r="R123"/>
  <c i="12" r="P132"/>
  <c r="R140"/>
  <c i="13" r="BK85"/>
  <c r="J85"/>
  <c r="J61"/>
  <c r="P85"/>
  <c r="P84"/>
  <c r="P83"/>
  <c i="1" r="AU66"/>
  <c i="13" r="T85"/>
  <c r="T84"/>
  <c r="T83"/>
  <c r="BK104"/>
  <c r="J104"/>
  <c r="J63"/>
  <c r="P104"/>
  <c r="R104"/>
  <c r="T104"/>
  <c i="15" r="BK87"/>
  <c r="J87"/>
  <c r="J62"/>
  <c r="P87"/>
  <c r="P83"/>
  <c r="P82"/>
  <c i="1" r="AU68"/>
  <c i="15" r="R87"/>
  <c r="R83"/>
  <c r="R82"/>
  <c r="T87"/>
  <c r="T83"/>
  <c r="T82"/>
  <c i="3" r="BK207"/>
  <c r="J207"/>
  <c r="J69"/>
  <c i="4" r="F55"/>
  <c r="BF113"/>
  <c r="BF147"/>
  <c r="BF157"/>
  <c r="BF184"/>
  <c r="BF196"/>
  <c i="5" r="F81"/>
  <c r="BF92"/>
  <c r="BF118"/>
  <c i="6" r="F55"/>
  <c r="BF114"/>
  <c r="BF117"/>
  <c i="7" r="BF117"/>
  <c r="BF124"/>
  <c r="BF132"/>
  <c r="BF134"/>
  <c i="8" r="BF108"/>
  <c r="BF110"/>
  <c i="9" r="BF111"/>
  <c i="10" r="BF147"/>
  <c i="11" r="E80"/>
  <c r="F87"/>
  <c r="BF103"/>
  <c i="2" r="J89"/>
  <c r="BF124"/>
  <c r="BF129"/>
  <c r="BF144"/>
  <c r="BF287"/>
  <c r="BF347"/>
  <c r="BF418"/>
  <c r="BF756"/>
  <c r="BF793"/>
  <c r="BF831"/>
  <c r="BF877"/>
  <c r="BF911"/>
  <c r="BF913"/>
  <c r="BF924"/>
  <c i="3" r="J52"/>
  <c r="BF103"/>
  <c r="BF110"/>
  <c r="BF113"/>
  <c r="BF181"/>
  <c r="BF198"/>
  <c r="BF200"/>
  <c r="BF234"/>
  <c i="9" r="J84"/>
  <c r="BK120"/>
  <c r="J120"/>
  <c r="J64"/>
  <c i="10" r="F87"/>
  <c i="2" r="BF98"/>
  <c r="BF104"/>
  <c r="BF136"/>
  <c r="BF197"/>
  <c r="BF324"/>
  <c r="BF359"/>
  <c r="BF388"/>
  <c r="BF426"/>
  <c r="BF446"/>
  <c r="BF450"/>
  <c r="BF709"/>
  <c r="BF718"/>
  <c r="BF735"/>
  <c r="BF808"/>
  <c r="BF815"/>
  <c r="BF826"/>
  <c r="BF850"/>
  <c r="BF880"/>
  <c i="3" r="BF215"/>
  <c r="BK129"/>
  <c r="J129"/>
  <c r="J63"/>
  <c i="4" r="J81"/>
  <c r="BF103"/>
  <c r="BF133"/>
  <c r="BF160"/>
  <c r="BF194"/>
  <c r="BF211"/>
  <c r="BF212"/>
  <c i="5" r="BF88"/>
  <c r="BF96"/>
  <c r="BF109"/>
  <c r="BF114"/>
  <c r="BF120"/>
  <c r="BF132"/>
  <c r="BF134"/>
  <c i="6" r="BF92"/>
  <c r="BF101"/>
  <c r="BF103"/>
  <c r="BF113"/>
  <c r="BF120"/>
  <c r="BF127"/>
  <c r="BF132"/>
  <c r="BF134"/>
  <c i="7" r="F81"/>
  <c r="BF93"/>
  <c r="BF94"/>
  <c r="BF112"/>
  <c r="BF113"/>
  <c r="BF114"/>
  <c r="BF120"/>
  <c i="8" r="E48"/>
  <c r="BF88"/>
  <c r="BF101"/>
  <c r="BF114"/>
  <c r="BF121"/>
  <c r="BF123"/>
  <c r="BF127"/>
  <c i="9" r="E80"/>
  <c r="BF102"/>
  <c r="BF104"/>
  <c r="BF107"/>
  <c i="10" r="BF104"/>
  <c r="BF113"/>
  <c r="BF118"/>
  <c r="BF146"/>
  <c i="11" r="BF95"/>
  <c r="BF99"/>
  <c r="BF105"/>
  <c r="BF130"/>
  <c r="BF133"/>
  <c r="BF135"/>
  <c i="12" r="F55"/>
  <c r="BF135"/>
  <c r="BF141"/>
  <c i="3" r="BF168"/>
  <c r="BF220"/>
  <c r="BF239"/>
  <c r="BF241"/>
  <c i="10" r="J84"/>
  <c r="BF107"/>
  <c r="BF125"/>
  <c r="BF140"/>
  <c i="11" r="J52"/>
  <c i="12" r="BF145"/>
  <c i="3" r="BK123"/>
  <c r="J123"/>
  <c r="J62"/>
  <c i="4" r="E48"/>
  <c r="BF90"/>
  <c r="BF99"/>
  <c r="BF115"/>
  <c r="BF121"/>
  <c r="BF126"/>
  <c r="BF141"/>
  <c r="BF149"/>
  <c r="BF156"/>
  <c r="BF165"/>
  <c r="BF174"/>
  <c r="BF180"/>
  <c r="BF191"/>
  <c r="BF210"/>
  <c i="5" r="J78"/>
  <c r="BF87"/>
  <c r="BF98"/>
  <c r="BF127"/>
  <c r="BF129"/>
  <c i="6" r="E74"/>
  <c r="BF87"/>
  <c r="BF88"/>
  <c r="BF96"/>
  <c r="BF110"/>
  <c r="BF116"/>
  <c r="BF123"/>
  <c r="BF124"/>
  <c i="7" r="BF103"/>
  <c r="BF105"/>
  <c r="BF109"/>
  <c r="BF119"/>
  <c r="BF128"/>
  <c i="8" r="BF87"/>
  <c i="10" r="BF142"/>
  <c i="11" r="BF93"/>
  <c i="12" r="BF93"/>
  <c r="BF105"/>
  <c r="BF110"/>
  <c r="BF126"/>
  <c r="BF137"/>
  <c i="3" r="BF222"/>
  <c i="11" r="BF107"/>
  <c r="BF139"/>
  <c i="12" r="BF97"/>
  <c i="3" r="BF229"/>
  <c i="4" r="BF123"/>
  <c r="BF130"/>
  <c r="BF135"/>
  <c r="BF136"/>
  <c r="BF144"/>
  <c r="BF155"/>
  <c r="BF163"/>
  <c r="BF200"/>
  <c r="BF208"/>
  <c i="5" r="BF101"/>
  <c r="BF102"/>
  <c r="BF117"/>
  <c r="BF123"/>
  <c r="BF128"/>
  <c i="6" r="J78"/>
  <c r="BF98"/>
  <c r="BF128"/>
  <c r="BF130"/>
  <c i="7" r="J52"/>
  <c r="E74"/>
  <c r="BF98"/>
  <c r="BF101"/>
  <c r="BF130"/>
  <c i="8" r="BF93"/>
  <c r="BF118"/>
  <c r="BF129"/>
  <c i="9" r="BF96"/>
  <c r="BF146"/>
  <c i="10" r="E48"/>
  <c r="BF102"/>
  <c r="BF115"/>
  <c r="BF131"/>
  <c r="BF134"/>
  <c r="BF136"/>
  <c i="11" r="BF138"/>
  <c r="BK119"/>
  <c r="J119"/>
  <c r="J64"/>
  <c i="12" r="BF120"/>
  <c i="2" r="BF345"/>
  <c r="BF386"/>
  <c r="BF726"/>
  <c r="BF874"/>
  <c r="BF908"/>
  <c r="BF932"/>
  <c i="3" r="BF95"/>
  <c r="BF163"/>
  <c r="BF165"/>
  <c r="BF189"/>
  <c r="BF205"/>
  <c i="2" r="E48"/>
  <c r="BF119"/>
  <c r="BF130"/>
  <c r="BF239"/>
  <c r="BF282"/>
  <c r="BF309"/>
  <c r="BF440"/>
  <c r="BF442"/>
  <c r="BF474"/>
  <c r="BF676"/>
  <c r="BF705"/>
  <c r="BF732"/>
  <c r="BF739"/>
  <c r="BF763"/>
  <c r="BF903"/>
  <c r="BF915"/>
  <c r="BF918"/>
  <c r="BK714"/>
  <c r="J714"/>
  <c r="J64"/>
  <c i="3" r="F89"/>
  <c r="BF101"/>
  <c r="BF154"/>
  <c r="BF179"/>
  <c i="9" r="F55"/>
  <c r="BF130"/>
  <c i="12" r="BF106"/>
  <c i="13" r="BF87"/>
  <c i="10" r="BF93"/>
  <c i="12" r="BF130"/>
  <c i="2" r="BF134"/>
  <c r="BF398"/>
  <c r="BF468"/>
  <c r="BF544"/>
  <c r="BF707"/>
  <c r="BF741"/>
  <c i="3" r="E82"/>
  <c r="BF185"/>
  <c i="8" r="BF134"/>
  <c i="9" r="BF115"/>
  <c i="13" r="BF96"/>
  <c i="4" r="BF94"/>
  <c r="BF96"/>
  <c r="BF104"/>
  <c r="BF150"/>
  <c r="BF167"/>
  <c r="BF171"/>
  <c r="BF178"/>
  <c r="BF213"/>
  <c i="5" r="E74"/>
  <c r="BF94"/>
  <c r="BF103"/>
  <c r="BF105"/>
  <c r="BF112"/>
  <c r="BF116"/>
  <c r="BF124"/>
  <c i="6" r="BF94"/>
  <c r="BF108"/>
  <c r="BF109"/>
  <c r="BF119"/>
  <c r="BF122"/>
  <c r="BF129"/>
  <c i="7" r="BF88"/>
  <c r="BF90"/>
  <c r="BF118"/>
  <c r="BF121"/>
  <c i="8" r="BF103"/>
  <c r="BF105"/>
  <c r="BF109"/>
  <c r="BF113"/>
  <c i="9" r="BF98"/>
  <c r="BF108"/>
  <c r="BF131"/>
  <c r="BF134"/>
  <c r="BF142"/>
  <c i="10" r="BF106"/>
  <c r="BF111"/>
  <c r="BF130"/>
  <c r="BF138"/>
  <c r="BF139"/>
  <c i="11" r="BF114"/>
  <c r="BF120"/>
  <c r="BF143"/>
  <c i="12" r="J52"/>
  <c r="BF103"/>
  <c r="BF107"/>
  <c r="BF112"/>
  <c r="BF117"/>
  <c r="BF124"/>
  <c i="13" r="E48"/>
  <c r="J79"/>
  <c r="BF86"/>
  <c i="10" r="BF100"/>
  <c i="12" r="BF133"/>
  <c i="13" r="F55"/>
  <c r="BF93"/>
  <c i="9" r="BF139"/>
  <c r="BF144"/>
  <c r="BF147"/>
  <c i="12" r="BF138"/>
  <c i="13" r="J52"/>
  <c i="3" r="BF240"/>
  <c i="7" r="BF115"/>
  <c r="BF116"/>
  <c r="BF122"/>
  <c r="BF127"/>
  <c i="8" r="BF90"/>
  <c i="9" r="BF113"/>
  <c r="BF127"/>
  <c i="2" r="BF483"/>
  <c r="BF568"/>
  <c r="BF597"/>
  <c r="BF650"/>
  <c r="BF715"/>
  <c r="BF770"/>
  <c r="BF820"/>
  <c r="BF846"/>
  <c r="BF912"/>
  <c i="3" r="BF177"/>
  <c r="BF193"/>
  <c i="11" r="BF146"/>
  <c i="12" r="BF99"/>
  <c i="2" r="BF334"/>
  <c r="BF357"/>
  <c r="BF506"/>
  <c r="BF670"/>
  <c i="3" r="BF98"/>
  <c r="BF119"/>
  <c r="BF124"/>
  <c r="BF231"/>
  <c i="2" r="BF434"/>
  <c r="BF485"/>
  <c r="BF508"/>
  <c r="BF712"/>
  <c r="BF722"/>
  <c r="BF828"/>
  <c r="BF835"/>
  <c r="BF873"/>
  <c r="BF891"/>
  <c r="BF901"/>
  <c r="BF906"/>
  <c r="BF914"/>
  <c i="3" r="BF116"/>
  <c r="BF130"/>
  <c r="BF134"/>
  <c r="BF150"/>
  <c r="BF159"/>
  <c r="BF172"/>
  <c r="BF175"/>
  <c r="BF202"/>
  <c r="BF227"/>
  <c i="8" r="BF130"/>
  <c i="9" r="BF93"/>
  <c r="BF125"/>
  <c r="BF136"/>
  <c i="13" r="BF94"/>
  <c r="BF107"/>
  <c i="3" r="BF217"/>
  <c i="8" r="BF119"/>
  <c r="BF124"/>
  <c r="BF128"/>
  <c i="2" r="BF111"/>
  <c r="BF512"/>
  <c r="BF529"/>
  <c r="BF663"/>
  <c r="BF728"/>
  <c r="BF784"/>
  <c r="BF788"/>
  <c r="BF799"/>
  <c r="BF838"/>
  <c r="BF934"/>
  <c r="BF936"/>
  <c r="BF940"/>
  <c i="3" r="BF244"/>
  <c i="8" r="BF122"/>
  <c r="BF132"/>
  <c i="9" r="BF106"/>
  <c i="12" r="BF146"/>
  <c r="BK119"/>
  <c r="J119"/>
  <c r="J64"/>
  <c i="13" r="BF100"/>
  <c i="2" r="BF921"/>
  <c r="BF931"/>
  <c r="BF933"/>
  <c i="3" r="BF106"/>
  <c r="BF139"/>
  <c r="BF144"/>
  <c r="BF183"/>
  <c i="4" r="BF106"/>
  <c r="BF117"/>
  <c r="BF153"/>
  <c r="BF202"/>
  <c r="BF205"/>
  <c r="BF215"/>
  <c i="5" r="BF110"/>
  <c r="BF115"/>
  <c r="BF119"/>
  <c r="BF130"/>
  <c i="6" r="BF91"/>
  <c r="BF112"/>
  <c r="BF121"/>
  <c i="7" r="BF87"/>
  <c r="BF102"/>
  <c i="8" r="F55"/>
  <c r="BF98"/>
  <c r="BF112"/>
  <c r="BF115"/>
  <c r="BF116"/>
  <c r="BF117"/>
  <c r="BF120"/>
  <c i="9" r="BF118"/>
  <c r="BF121"/>
  <c r="BF140"/>
  <c i="10" r="BF121"/>
  <c r="BF144"/>
  <c r="BK120"/>
  <c r="J120"/>
  <c r="J64"/>
  <c i="11" r="BF97"/>
  <c r="BF106"/>
  <c r="BF126"/>
  <c r="BF129"/>
  <c r="BF137"/>
  <c r="BF141"/>
  <c i="12" r="E48"/>
  <c r="BF101"/>
  <c i="13" r="BF89"/>
  <c r="BF99"/>
  <c i="2" r="F55"/>
  <c r="BF377"/>
  <c r="BF379"/>
  <c r="BF408"/>
  <c r="BF577"/>
  <c r="BF685"/>
  <c r="BF748"/>
  <c r="BF778"/>
  <c r="BF806"/>
  <c r="BF853"/>
  <c r="BF861"/>
  <c i="3" r="BF121"/>
  <c r="BF158"/>
  <c r="BF208"/>
  <c r="BF212"/>
  <c i="10" r="BF96"/>
  <c r="BF108"/>
  <c r="BF127"/>
  <c i="11" r="BF101"/>
  <c r="BF110"/>
  <c r="BF112"/>
  <c r="BF117"/>
  <c r="BF124"/>
  <c r="BF145"/>
  <c i="12" r="BF95"/>
  <c r="BF114"/>
  <c r="BF129"/>
  <c r="BF139"/>
  <c r="BF143"/>
  <c i="13" r="BF91"/>
  <c r="BF97"/>
  <c i="2" r="BF819"/>
  <c r="BF824"/>
  <c r="BF869"/>
  <c r="BF920"/>
  <c i="3" r="BF225"/>
  <c i="13" r="BF88"/>
  <c i="4" r="BF92"/>
  <c r="BF128"/>
  <c r="BF152"/>
  <c r="BF161"/>
  <c r="BF164"/>
  <c r="BF198"/>
  <c i="5" r="BF91"/>
  <c r="BF108"/>
  <c r="BF113"/>
  <c r="BF121"/>
  <c r="BF122"/>
  <c i="6" r="BF102"/>
  <c r="BF105"/>
  <c r="BF115"/>
  <c r="BF118"/>
  <c i="7" r="BF96"/>
  <c r="BF108"/>
  <c r="BF110"/>
  <c r="BF123"/>
  <c r="BF129"/>
  <c i="8" r="J52"/>
  <c r="BF94"/>
  <c r="BF96"/>
  <c r="BF102"/>
  <c i="9" r="BF100"/>
  <c r="BF138"/>
  <c i="10" r="BF98"/>
  <c i="13" r="BF103"/>
  <c r="BF105"/>
  <c r="BF106"/>
  <c r="BK102"/>
  <c r="J102"/>
  <c r="J62"/>
  <c i="14" r="E48"/>
  <c r="J52"/>
  <c r="F55"/>
  <c r="BF84"/>
  <c r="BK83"/>
  <c r="J83"/>
  <c r="J61"/>
  <c i="15" r="E48"/>
  <c r="J52"/>
  <c r="F55"/>
  <c r="BF85"/>
  <c r="BF88"/>
  <c r="BF90"/>
  <c r="BK84"/>
  <c r="J84"/>
  <c r="J61"/>
  <c i="11" r="F35"/>
  <c i="1" r="BB64"/>
  <c i="8" r="F35"/>
  <c i="1" r="BB61"/>
  <c i="4" r="F33"/>
  <c i="1" r="AZ57"/>
  <c i="12" r="F35"/>
  <c i="1" r="BB65"/>
  <c i="5" r="J33"/>
  <c i="1" r="AV58"/>
  <c i="9" r="J33"/>
  <c i="1" r="AV62"/>
  <c i="10" r="F33"/>
  <c i="1" r="AZ63"/>
  <c i="2" r="J33"/>
  <c i="1" r="AV55"/>
  <c i="8" r="J33"/>
  <c i="1" r="AV61"/>
  <c i="5" r="F35"/>
  <c i="1" r="BB58"/>
  <c i="12" r="F36"/>
  <c i="1" r="BC65"/>
  <c i="15" r="F36"/>
  <c i="1" r="BC68"/>
  <c i="3" r="F37"/>
  <c i="1" r="BD56"/>
  <c i="13" r="F33"/>
  <c i="1" r="AZ66"/>
  <c i="14" r="J34"/>
  <c i="1" r="AW67"/>
  <c r="AT67"/>
  <c i="6" r="F37"/>
  <c i="1" r="BD59"/>
  <c i="6" r="J33"/>
  <c i="1" r="AV59"/>
  <c i="9" r="F33"/>
  <c i="1" r="AZ62"/>
  <c i="5" r="F36"/>
  <c i="1" r="BC58"/>
  <c i="12" r="F33"/>
  <c i="1" r="AZ65"/>
  <c i="6" r="F33"/>
  <c i="1" r="AZ59"/>
  <c i="10" r="J33"/>
  <c i="1" r="AV63"/>
  <c i="4" r="F35"/>
  <c i="1" r="BB57"/>
  <c i="3" r="F33"/>
  <c i="1" r="AZ56"/>
  <c i="12" r="J33"/>
  <c i="1" r="AV65"/>
  <c i="2" r="F36"/>
  <c i="1" r="BC55"/>
  <c i="7" r="F36"/>
  <c i="1" r="BC60"/>
  <c i="4" r="F36"/>
  <c i="1" r="BC57"/>
  <c i="7" r="F37"/>
  <c i="1" r="BD60"/>
  <c i="11" r="J33"/>
  <c i="1" r="AV64"/>
  <c i="4" r="J33"/>
  <c i="1" r="AV57"/>
  <c i="10" r="F35"/>
  <c i="1" r="BB63"/>
  <c i="11" r="F36"/>
  <c i="1" r="BC64"/>
  <c i="13" r="J33"/>
  <c i="1" r="AV66"/>
  <c i="15" r="F37"/>
  <c i="1" r="BD68"/>
  <c i="11" r="F33"/>
  <c i="1" r="AZ64"/>
  <c i="9" r="F37"/>
  <c i="1" r="BD62"/>
  <c i="15" r="F35"/>
  <c i="1" r="BB68"/>
  <c i="14" r="F33"/>
  <c i="1" r="AZ67"/>
  <c i="6" r="F35"/>
  <c i="1" r="BB59"/>
  <c i="11" r="F37"/>
  <c i="1" r="BD64"/>
  <c i="3" r="F35"/>
  <c i="1" r="BB56"/>
  <c i="8" r="F37"/>
  <c i="1" r="BD61"/>
  <c i="2" r="F37"/>
  <c i="1" r="BD55"/>
  <c i="6" r="F36"/>
  <c i="1" r="BC59"/>
  <c i="15" r="F33"/>
  <c i="1" r="AZ68"/>
  <c i="12" r="F37"/>
  <c i="1" r="BD65"/>
  <c i="8" r="F33"/>
  <c i="1" r="AZ61"/>
  <c i="3" r="F36"/>
  <c i="1" r="BC56"/>
  <c i="7" r="F35"/>
  <c i="1" r="BB60"/>
  <c i="8" r="F36"/>
  <c i="1" r="BC61"/>
  <c i="10" r="F37"/>
  <c i="1" r="BD63"/>
  <c i="13" r="F35"/>
  <c i="1" r="BB66"/>
  <c i="3" r="J33"/>
  <c i="1" r="AV56"/>
  <c i="7" r="F33"/>
  <c i="1" r="AZ60"/>
  <c i="7" r="J33"/>
  <c i="1" r="AV60"/>
  <c i="9" r="F35"/>
  <c i="1" r="BB62"/>
  <c i="9" r="F36"/>
  <c i="1" r="BC62"/>
  <c i="13" r="F36"/>
  <c i="1" r="BC66"/>
  <c i="2" r="F35"/>
  <c i="1" r="BB55"/>
  <c i="2" r="F33"/>
  <c i="1" r="AZ55"/>
  <c i="13" r="F37"/>
  <c i="1" r="BD66"/>
  <c i="4" r="F37"/>
  <c i="1" r="BD57"/>
  <c i="10" r="F36"/>
  <c i="1" r="BC63"/>
  <c i="15" r="J33"/>
  <c i="1" r="AV68"/>
  <c i="5" r="F37"/>
  <c i="1" r="BD58"/>
  <c i="5" r="F33"/>
  <c i="1" r="AZ58"/>
  <c i="9" l="1" r="P91"/>
  <c r="P90"/>
  <c i="1" r="AU62"/>
  <c i="7" r="R85"/>
  <c r="R84"/>
  <c i="11" r="P122"/>
  <c i="9" r="T123"/>
  <c i="11" r="R91"/>
  <c r="R90"/>
  <c i="2" r="P96"/>
  <c i="9" r="R91"/>
  <c r="R90"/>
  <c i="11" r="BK122"/>
  <c r="J122"/>
  <c r="J65"/>
  <c i="4" r="R101"/>
  <c i="9" r="BK123"/>
  <c r="J123"/>
  <c r="J65"/>
  <c i="13" r="R84"/>
  <c r="R83"/>
  <c i="4" r="P101"/>
  <c r="P87"/>
  <c i="1" r="AU57"/>
  <c i="3" r="R210"/>
  <c r="R92"/>
  <c i="10" r="R91"/>
  <c i="5" r="T85"/>
  <c r="T84"/>
  <c i="11" r="BK91"/>
  <c r="J91"/>
  <c r="J60"/>
  <c i="12" r="T122"/>
  <c i="10" r="R123"/>
  <c i="11" r="T122"/>
  <c i="5" r="P85"/>
  <c r="P84"/>
  <c i="1" r="AU58"/>
  <c i="2" r="P797"/>
  <c i="7" r="T85"/>
  <c r="T84"/>
  <c i="11" r="T91"/>
  <c r="T90"/>
  <c i="2" r="BK797"/>
  <c r="J797"/>
  <c r="J68"/>
  <c i="9" r="T91"/>
  <c r="T90"/>
  <c i="4" r="BK101"/>
  <c r="J101"/>
  <c r="J62"/>
  <c i="11" r="P90"/>
  <c i="1" r="AU64"/>
  <c i="12" r="P122"/>
  <c r="P90"/>
  <c i="1" r="AU65"/>
  <c i="4" r="T87"/>
  <c i="2" r="R797"/>
  <c i="8" r="T85"/>
  <c r="T84"/>
  <c i="12" r="R122"/>
  <c r="R90"/>
  <c i="3" r="P210"/>
  <c r="P92"/>
  <c i="1" r="AU56"/>
  <c i="7" r="P85"/>
  <c r="P84"/>
  <c i="1" r="AU60"/>
  <c i="6" r="P85"/>
  <c r="P84"/>
  <c i="1" r="AU59"/>
  <c i="6" r="BK85"/>
  <c r="BK84"/>
  <c r="J84"/>
  <c r="J59"/>
  <c i="10" r="P91"/>
  <c i="4" r="R87"/>
  <c i="12" r="T90"/>
  <c i="10" r="T123"/>
  <c r="T90"/>
  <c i="2" r="T96"/>
  <c r="T95"/>
  <c i="8" r="P85"/>
  <c r="P84"/>
  <c i="1" r="AU61"/>
  <c i="2" r="R96"/>
  <c r="R95"/>
  <c i="10" r="P123"/>
  <c i="3" r="BK94"/>
  <c r="J94"/>
  <c r="J61"/>
  <c i="8" r="BK85"/>
  <c r="J85"/>
  <c r="J60"/>
  <c i="9" r="BK91"/>
  <c r="J91"/>
  <c r="J60"/>
  <c i="11" r="J92"/>
  <c r="J61"/>
  <c r="J123"/>
  <c r="J66"/>
  <c i="3" r="BK210"/>
  <c r="J210"/>
  <c r="J70"/>
  <c i="6" r="J86"/>
  <c r="J61"/>
  <c i="9" r="J124"/>
  <c r="J66"/>
  <c i="12" r="BK91"/>
  <c r="BK90"/>
  <c r="J90"/>
  <c r="J59"/>
  <c i="5" r="BK85"/>
  <c r="BK84"/>
  <c r="J84"/>
  <c r="J59"/>
  <c i="4" r="BK88"/>
  <c r="J88"/>
  <c r="J60"/>
  <c r="J102"/>
  <c r="J63"/>
  <c i="7" r="BK85"/>
  <c r="J85"/>
  <c r="J60"/>
  <c i="10" r="J124"/>
  <c r="J66"/>
  <c i="12" r="BK122"/>
  <c r="J122"/>
  <c r="J65"/>
  <c i="2" r="J798"/>
  <c r="J69"/>
  <c i="10" r="BK91"/>
  <c r="J91"/>
  <c r="J60"/>
  <c i="2" r="BK96"/>
  <c r="BK95"/>
  <c r="J95"/>
  <c r="J59"/>
  <c i="13" r="BK84"/>
  <c r="J84"/>
  <c r="J60"/>
  <c i="14" r="BK82"/>
  <c r="J82"/>
  <c r="J60"/>
  <c i="15" r="BK83"/>
  <c r="J83"/>
  <c r="J60"/>
  <c i="5" r="J34"/>
  <c i="1" r="AW58"/>
  <c r="AT58"/>
  <c i="13" r="J34"/>
  <c i="1" r="AW66"/>
  <c r="AT66"/>
  <c r="BC54"/>
  <c r="W32"/>
  <c i="9" r="J34"/>
  <c i="1" r="AW62"/>
  <c r="AT62"/>
  <c i="3" r="J34"/>
  <c i="1" r="AW56"/>
  <c r="AT56"/>
  <c i="5" r="F34"/>
  <c i="1" r="BA58"/>
  <c i="4" r="F34"/>
  <c i="1" r="BA57"/>
  <c i="2" r="F34"/>
  <c i="1" r="BA55"/>
  <c i="3" r="F34"/>
  <c i="1" r="BA56"/>
  <c i="10" r="J34"/>
  <c i="1" r="AW63"/>
  <c r="AT63"/>
  <c i="11" r="J34"/>
  <c i="1" r="AW64"/>
  <c r="AT64"/>
  <c i="13" r="F34"/>
  <c i="1" r="BA66"/>
  <c i="6" r="J34"/>
  <c i="1" r="AW59"/>
  <c r="AT59"/>
  <c i="4" r="J34"/>
  <c i="1" r="AW57"/>
  <c r="AT57"/>
  <c i="15" r="J34"/>
  <c i="1" r="AW68"/>
  <c r="AT68"/>
  <c i="6" r="F34"/>
  <c i="1" r="BA59"/>
  <c i="9" r="F34"/>
  <c i="1" r="BA62"/>
  <c r="AZ54"/>
  <c r="W29"/>
  <c i="2" r="J34"/>
  <c i="1" r="AW55"/>
  <c r="AT55"/>
  <c i="14" r="F34"/>
  <c i="1" r="BA67"/>
  <c i="7" r="F34"/>
  <c i="1" r="BA60"/>
  <c i="7" r="J34"/>
  <c i="1" r="AW60"/>
  <c r="AT60"/>
  <c i="8" r="F34"/>
  <c i="1" r="BA61"/>
  <c r="BB54"/>
  <c r="AX54"/>
  <c i="12" r="F34"/>
  <c i="1" r="BA65"/>
  <c i="11" r="F34"/>
  <c i="1" r="BA64"/>
  <c i="12" r="J34"/>
  <c i="1" r="AW65"/>
  <c r="AT65"/>
  <c r="BD54"/>
  <c r="W33"/>
  <c i="10" r="F34"/>
  <c i="1" r="BA63"/>
  <c i="8" r="J34"/>
  <c i="1" r="AW61"/>
  <c r="AT61"/>
  <c i="15" r="F34"/>
  <c i="1" r="BA68"/>
  <c i="10" l="1" r="P90"/>
  <c i="1" r="AU63"/>
  <c i="10" r="R90"/>
  <c i="2" r="P95"/>
  <c i="1" r="AU55"/>
  <c i="9" r="BK90"/>
  <c r="J90"/>
  <c i="2" r="J96"/>
  <c r="J60"/>
  <c i="6" r="J85"/>
  <c r="J60"/>
  <c i="11" r="BK90"/>
  <c r="J90"/>
  <c i="7" r="BK84"/>
  <c r="J84"/>
  <c i="3" r="BK93"/>
  <c r="BK92"/>
  <c r="J92"/>
  <c r="J59"/>
  <c i="4" r="BK87"/>
  <c r="J87"/>
  <c r="J59"/>
  <c i="5" r="J85"/>
  <c r="J60"/>
  <c i="8" r="BK84"/>
  <c r="J84"/>
  <c i="12" r="J91"/>
  <c r="J60"/>
  <c i="10" r="BK90"/>
  <c r="J90"/>
  <c r="J59"/>
  <c i="13" r="BK83"/>
  <c r="J83"/>
  <c i="14" r="BK81"/>
  <c r="J81"/>
  <c r="J59"/>
  <c i="15" r="BK82"/>
  <c r="J82"/>
  <c r="J59"/>
  <c i="1" r="AU54"/>
  <c i="7" r="J30"/>
  <c i="1" r="AG60"/>
  <c r="AN60"/>
  <c r="AY54"/>
  <c r="BA54"/>
  <c r="W30"/>
  <c i="11" r="J30"/>
  <c i="1" r="AG64"/>
  <c r="AN64"/>
  <c r="AV54"/>
  <c r="AK29"/>
  <c i="2" r="J30"/>
  <c i="1" r="AG55"/>
  <c r="AN55"/>
  <c i="12" r="J30"/>
  <c i="1" r="AG65"/>
  <c r="AN65"/>
  <c i="8" r="J30"/>
  <c i="1" r="AG61"/>
  <c r="AN61"/>
  <c i="13" r="J30"/>
  <c i="1" r="AG66"/>
  <c r="AN66"/>
  <c i="9" r="J30"/>
  <c i="1" r="AG62"/>
  <c r="AN62"/>
  <c r="W31"/>
  <c i="6" r="J30"/>
  <c i="1" r="AG59"/>
  <c r="AN59"/>
  <c i="5" r="J30"/>
  <c i="1" r="AG58"/>
  <c r="AN58"/>
  <c i="9" l="1" r="J59"/>
  <c i="2" r="J39"/>
  <c i="3" r="J93"/>
  <c r="J60"/>
  <c i="5" r="J39"/>
  <c i="6" r="J39"/>
  <c i="7" r="J59"/>
  <c i="8" r="J59"/>
  <c i="11" r="J59"/>
  <c i="7" r="J39"/>
  <c i="11" r="J39"/>
  <c i="9" r="J39"/>
  <c i="12" r="J39"/>
  <c i="8" r="J39"/>
  <c i="13" r="J59"/>
  <c r="J39"/>
  <c i="1" r="AW54"/>
  <c r="AK30"/>
  <c i="10" r="J30"/>
  <c i="1" r="AG63"/>
  <c r="AN63"/>
  <c i="14" r="J30"/>
  <c i="1" r="AG67"/>
  <c r="AN67"/>
  <c i="3" r="J30"/>
  <c i="1" r="AG56"/>
  <c r="AN56"/>
  <c i="4" r="J30"/>
  <c i="1" r="AG57"/>
  <c r="AN57"/>
  <c i="15" r="J30"/>
  <c i="1" r="AG68"/>
  <c r="AN68"/>
  <c i="4" l="1" r="J39"/>
  <c i="3" r="J39"/>
  <c i="10" r="J39"/>
  <c i="14" r="J39"/>
  <c i="15" r="J39"/>
  <c i="1" r="AG54"/>
  <c r="AT54"/>
  <c l="1" r="AN54"/>
  <c r="AK26"/>
  <c r="AK35"/>
</calcChain>
</file>

<file path=xl/sharedStrings.xml><?xml version="1.0" encoding="utf-8"?>
<sst xmlns="http://schemas.openxmlformats.org/spreadsheetml/2006/main">
  <si>
    <t>Export Komplet</t>
  </si>
  <si>
    <t>VZ</t>
  </si>
  <si>
    <t>2.0</t>
  </si>
  <si>
    <t>ZAMOK</t>
  </si>
  <si>
    <t>False</t>
  </si>
  <si>
    <t>{f90c114d-2f35-410e-99ae-7bf83c53edbd}</t>
  </si>
  <si>
    <t>0,01</t>
  </si>
  <si>
    <t>21</t>
  </si>
  <si>
    <t>15</t>
  </si>
  <si>
    <t>REKAPITULACE STAVBY</t>
  </si>
  <si>
    <t xml:space="preserve">v ---  níže se nacházejí doplnkové a pomocné údaje k sestavám  --- v</t>
  </si>
  <si>
    <t>Návod na vyplnění</t>
  </si>
  <si>
    <t>0,001</t>
  </si>
  <si>
    <t>Kód:</t>
  </si>
  <si>
    <t>14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</si>
  <si>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</si>
  <si>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</si>
  <si>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277/14</t>
  </si>
  <si>
    <t>KSO:</t>
  </si>
  <si>
    <t/>
  </si>
  <si>
    <t>CC-CZ:</t>
  </si>
  <si>
    <t>Místo:</t>
  </si>
  <si>
    <t>8. března 277/14</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</si>
  <si>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</si>
  <si>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</si>
  <si>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</si>
  <si>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</si>
  <si>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</si>
  <si>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</si>
  <si>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</si>
  <si>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</si>
  <si>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</si>
  <si>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</si>
  <si>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</si>
  <si>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</si>
  <si>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</si>
  <si>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</si>
  <si>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</si>
  <si>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</si>
  <si>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</si>
  <si>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</si>
  <si>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</si>
  <si>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</si>
  <si>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</si>
  <si>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</si>
  <si>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</si>
  <si>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</si>
  <si>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</si>
  <si>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</si>
  <si>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</si>
  <si>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</si>
  <si>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</si>
  <si>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</si>
  <si>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</si>
  <si>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</si>
  <si>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</si>
  <si>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</si>
  <si>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</si>
  <si>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</si>
  <si>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</si>
  <si>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</si>
  <si>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</si>
  <si>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</si>
  <si>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</si>
  <si>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</si>
  <si>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</si>
  <si>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</si>
  <si>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</si>
  <si>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</si>
  <si>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</si>
  <si>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</si>
  <si>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</si>
  <si>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</si>
  <si>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</si>
  <si>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</si>
  <si>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</si>
  <si>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</si>
  <si>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</si>
  <si>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</si>
  <si>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</si>
  <si>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</si>
  <si>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{a72a4332-64d5-4c3d-a068-c7e752b889e4}</t>
  </si>
  <si>
    <t>02</t>
  </si>
  <si>
    <t>sanace suterénu</t>
  </si>
  <si>
    <t>{eb330bc9-70dd-4931-8100-047950fdca42}</t>
  </si>
  <si>
    <t>03</t>
  </si>
  <si>
    <t>výměna střešní krytiny</t>
  </si>
  <si>
    <t>{467a8045-6bd0-4a88-b265-ad26cf352284}</t>
  </si>
  <si>
    <t>04</t>
  </si>
  <si>
    <t>ÚT byt č.1</t>
  </si>
  <si>
    <t>{38e23219-3637-4718-88d8-6674a2ad8806}</t>
  </si>
  <si>
    <t>05</t>
  </si>
  <si>
    <t>ÚT byt č.2</t>
  </si>
  <si>
    <t>{f8e2080e-668a-4c8e-a21b-62988d0baa16}</t>
  </si>
  <si>
    <t>06</t>
  </si>
  <si>
    <t>ÚT byt č.3</t>
  </si>
  <si>
    <t>{a865ae4d-35fd-438e-99a4-9f0be683264e}</t>
  </si>
  <si>
    <t>07</t>
  </si>
  <si>
    <t>ÚT byt č.4</t>
  </si>
  <si>
    <t>{d985c7e3-9b64-4849-8c6d-33c552833802}</t>
  </si>
  <si>
    <t>10</t>
  </si>
  <si>
    <t>stavební úpravy pro ÚT byt č.1</t>
  </si>
  <si>
    <t>{4e9307da-dd63-42c8-9815-dac0f43481af}</t>
  </si>
  <si>
    <t>11</t>
  </si>
  <si>
    <t>stavební úpravy pro ÚT byt č.2</t>
  </si>
  <si>
    <t>{e223061b-461b-48d3-89fc-2b625e56df86}</t>
  </si>
  <si>
    <t>12</t>
  </si>
  <si>
    <t>stavební úpravy pro ÚT byt č.3</t>
  </si>
  <si>
    <t>{2764f2c9-1a07-4617-9ddd-8bd3f920ce7d}</t>
  </si>
  <si>
    <t>13</t>
  </si>
  <si>
    <t>stavební úpravy pro ÚT byt č.4</t>
  </si>
  <si>
    <t>{43f9f6b8-8541-41ec-a863-ec4cc8f53ac7}</t>
  </si>
  <si>
    <t>Plynoinstalace</t>
  </si>
  <si>
    <t>{3be6313c-5e46-452b-82bd-4b1c3a46e68f}</t>
  </si>
  <si>
    <t>20</t>
  </si>
  <si>
    <t>Elektrotechnika</t>
  </si>
  <si>
    <t>{800f81df-581f-4f43-9fce-9ce519b1f851}</t>
  </si>
  <si>
    <t>30</t>
  </si>
  <si>
    <t>Vedlejší náklady</t>
  </si>
  <si>
    <t>{8fd60a04-b1a1-4b2e-869a-fbb9745f96d9}</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</si>
  <si>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</si>
  <si>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</si>
  <si>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</si>
  <si>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</si>
  <si>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</si>
  <si>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</si>
  <si>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</si>
  <si>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</si>
  <si>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</si>
  <si>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</si>
  <si>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</si>
  <si>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</si>
  <si>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</si>
  <si>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</si>
  <si>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</si>
  <si>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</si>
  <si>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</si>
  <si>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</si>
  <si>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</si>
  <si>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</si>
  <si>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</si>
  <si>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</si>
  <si>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</si>
  <si>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</si>
  <si>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</si>
  <si>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</si>
  <si>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</si>
  <si>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</si>
  <si>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</si>
  <si>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</si>
  <si>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</si>
  <si>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</si>
  <si>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</si>
  <si>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</si>
  <si>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</si>
  <si>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</si>
  <si>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</si>
  <si>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</si>
  <si>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</si>
  <si>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</si>
  <si>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</si>
  <si>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</si>
  <si>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</si>
  <si>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</si>
  <si>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</si>
  <si>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</si>
  <si>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</si>
  <si>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</si>
  <si>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</si>
  <si>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</si>
  <si>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</si>
  <si>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</si>
  <si>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</si>
  <si>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</si>
  <si>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</si>
  <si>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</si>
  <si>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</si>
  <si>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</si>
  <si>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</si>
  <si>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</si>
  <si>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</si>
  <si>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</si>
  <si>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</si>
  <si>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</si>
  <si>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</si>
  <si>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</si>
  <si>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</si>
  <si>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</si>
  <si>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</si>
  <si>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</si>
  <si>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</si>
  <si>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</si>
  <si>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</si>
  <si>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</si>
  <si>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</si>
  <si>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</si>
  <si>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</si>
  <si>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</si>
  <si>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</si>
  <si>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</si>
  <si>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</si>
  <si>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</si>
  <si>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</si>
  <si>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</si>
  <si>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</si>
  <si>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</si>
  <si>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</si>
  <si>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</si>
  <si>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</si>
  <si>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</si>
  <si>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</si>
  <si>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</si>
  <si>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</si>
  <si>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</si>
  <si>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</si>
  <si>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</si>
  <si>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</si>
  <si>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</si>
  <si>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</si>
  <si>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</si>
  <si>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</si>
  <si>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</si>
  <si>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</si>
  <si>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</si>
  <si>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</si>
  <si>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</si>
  <si>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</si>
  <si>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</si>
  <si>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</si>
  <si>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</si>
  <si>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10,35*1</t>
  </si>
  <si>
    <t>přední část</t>
  </si>
  <si>
    <t>19,5*1</t>
  </si>
  <si>
    <t>21,4*1,5</t>
  </si>
  <si>
    <t>10,35*1,5</t>
  </si>
  <si>
    <t>19,5*1,5</t>
  </si>
  <si>
    <t>21,4*7</t>
  </si>
  <si>
    <t>10,35*7</t>
  </si>
  <si>
    <t>štít</t>
  </si>
  <si>
    <t>36</t>
  </si>
  <si>
    <t>19,5*7</t>
  </si>
  <si>
    <t>okna fasada</t>
  </si>
  <si>
    <t>-1,2*1,5*25</t>
  </si>
  <si>
    <t>-1,8*1,5*2</t>
  </si>
  <si>
    <t>-0,55*1,5*2</t>
  </si>
  <si>
    <t>-0,4*0,8*2</t>
  </si>
  <si>
    <t>-0,9*1,35*1</t>
  </si>
  <si>
    <t>okna fasada ostění</t>
  </si>
  <si>
    <t>(1,5+1,2+1,5)*25*0,35</t>
  </si>
  <si>
    <t>(1,5+1,8+1,5)*2*0,35</t>
  </si>
  <si>
    <t>(1,5+0,55+1,5)*2*0,35</t>
  </si>
  <si>
    <t>(0,8+0,4+0,8)*2*0,35</t>
  </si>
  <si>
    <t>(1,35+0,9+1,35)*1*0,35</t>
  </si>
  <si>
    <t>okna fasada parapety</t>
  </si>
  <si>
    <t>(1,2)*12*0,35</t>
  </si>
  <si>
    <t>(1,8)*4*0,35</t>
  </si>
  <si>
    <t>(0,55)*2*0,35</t>
  </si>
  <si>
    <t>(0,4)*2*0,35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</si>
  <si>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</si>
  <si>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</si>
  <si>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</si>
  <si>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</si>
  <si>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</si>
  <si>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</si>
  <si>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</si>
  <si>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</si>
  <si>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</si>
  <si>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</si>
  <si>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</si>
  <si>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</si>
  <si>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</si>
  <si>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</si>
  <si>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468,54*3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</si>
  <si>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</si>
  <si>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</si>
  <si>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</si>
  <si>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</si>
  <si>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</si>
  <si>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</si>
  <si>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</si>
  <si>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</si>
  <si>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</si>
  <si>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</si>
  <si>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</si>
  <si>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</si>
  <si>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(1,35+0,9+1,35)*1</t>
  </si>
  <si>
    <t>(0,9+0,3+0,9+0,3)*7</t>
  </si>
  <si>
    <t>(0,6+0,3+0,6+0,3)*9</t>
  </si>
  <si>
    <t>(2+0,8+2)</t>
  </si>
  <si>
    <t xml:space="preserve">okna fasada </t>
  </si>
  <si>
    <t>(1,2)*25</t>
  </si>
  <si>
    <t>(1,8)*2</t>
  </si>
  <si>
    <t>(0,55)*2</t>
  </si>
  <si>
    <t>(0,4)*2</t>
  </si>
  <si>
    <t>(0,9)*1</t>
  </si>
  <si>
    <t>59051476</t>
  </si>
  <si>
    <t>profil začišťovací PVC 9mm s výztužnou tkaninou pro ostění ETICS</t>
  </si>
  <si>
    <t>-430487166</t>
  </si>
  <si>
    <t>167,1*1,1 'Přepočtené koeficientem množství</t>
  </si>
  <si>
    <t>16</t>
  </si>
  <si>
    <t>59051510</t>
  </si>
  <si>
    <t>profil začišťovací s okapnicí PVC s výztužnou tkaninou pro nadpraží ETICS</t>
  </si>
  <si>
    <t>353962958</t>
  </si>
  <si>
    <t>36,4*1,1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</si>
  <si>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</si>
  <si>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</si>
  <si>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</si>
  <si>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</si>
  <si>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</si>
  <si>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</si>
  <si>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</si>
  <si>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</si>
  <si>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60,25*1,05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</si>
  <si>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</si>
  <si>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</si>
  <si>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</si>
  <si>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</si>
  <si>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</si>
  <si>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</si>
  <si>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</si>
  <si>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</si>
  <si>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</si>
  <si>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76,875*1,1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</si>
  <si>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</si>
  <si>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</si>
  <si>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</si>
  <si>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</si>
  <si>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</si>
  <si>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</si>
  <si>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</si>
  <si>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340,845*1,05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</si>
  <si>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</si>
  <si>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</si>
  <si>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</si>
  <si>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</si>
  <si>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</si>
  <si>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</si>
  <si>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</si>
  <si>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</si>
  <si>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</si>
  <si>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</si>
  <si>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</si>
  <si>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</si>
  <si>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</si>
  <si>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</si>
  <si>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</si>
  <si>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</si>
  <si>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</si>
  <si>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</si>
  <si>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</si>
  <si>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(0,9+1,35+0,9+1,35)*1</t>
  </si>
  <si>
    <t>24</t>
  </si>
  <si>
    <t>28376031</t>
  </si>
  <si>
    <t>deska EPS grafitová fasádní λ=0,032 tl 30mm</t>
  </si>
  <si>
    <t>392696912</t>
  </si>
  <si>
    <t>45,255*1,1 'Přepočtené koeficientem množství</t>
  </si>
  <si>
    <t>142</t>
  </si>
  <si>
    <t>28376438</t>
  </si>
  <si>
    <t>deska z polystyrénu XPS, hrana rovná a strukturovaný povrch 250kPa tl 30mm</t>
  </si>
  <si>
    <t>-1761879890</t>
  </si>
  <si>
    <t>12,74*1,1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</si>
  <si>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</si>
  <si>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</si>
  <si>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</si>
  <si>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</si>
  <si>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</si>
  <si>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</si>
  <si>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</si>
  <si>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</si>
  <si>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</si>
  <si>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</si>
  <si>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</si>
  <si>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</si>
  <si>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</si>
  <si>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</si>
  <si>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</si>
  <si>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</si>
  <si>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</si>
  <si>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</si>
  <si>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</si>
  <si>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</si>
  <si>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</si>
  <si>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</si>
  <si>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</si>
  <si>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</si>
  <si>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</si>
  <si>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</si>
  <si>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</si>
  <si>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</si>
  <si>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</si>
  <si>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</si>
  <si>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</si>
  <si>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</si>
  <si>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</si>
  <si>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</si>
  <si>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</si>
  <si>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</si>
  <si>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</si>
  <si>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</si>
  <si>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</si>
  <si>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</si>
  <si>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10,35</t>
  </si>
  <si>
    <t>19,5</t>
  </si>
  <si>
    <t>35</t>
  </si>
  <si>
    <t>59051653</t>
  </si>
  <si>
    <t>profil zakládací Al tl 0,7mm pro ETICS pro izolant tl 160mm</t>
  </si>
  <si>
    <t>1125403917</t>
  </si>
  <si>
    <t>51,25*1,03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</si>
  <si>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</si>
  <si>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</si>
  <si>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</si>
  <si>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</si>
  <si>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</si>
  <si>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</si>
  <si>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</si>
  <si>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</si>
  <si>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</si>
  <si>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</si>
  <si>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(1,35+1,35)*1</t>
  </si>
  <si>
    <t>37</t>
  </si>
  <si>
    <t>63127416</t>
  </si>
  <si>
    <t>profil rohový PVC 23x23mm s výztužnou tkaninou š 100mm pro ETICS</t>
  </si>
  <si>
    <t>120863827</t>
  </si>
  <si>
    <t>238,9*1,1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</si>
  <si>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</si>
  <si>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</si>
  <si>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</si>
  <si>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</si>
  <si>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</si>
  <si>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</si>
  <si>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</si>
  <si>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</si>
  <si>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</si>
  <si>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</si>
  <si>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</si>
  <si>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</si>
  <si>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</si>
  <si>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</si>
  <si>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</si>
  <si>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</si>
  <si>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</si>
  <si>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</si>
  <si>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</si>
  <si>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</si>
  <si>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</si>
  <si>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</si>
  <si>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</si>
  <si>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</si>
  <si>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</si>
  <si>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</si>
  <si>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</si>
  <si>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</si>
  <si>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</si>
  <si>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</si>
  <si>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</si>
  <si>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</si>
  <si>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</si>
  <si>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</si>
  <si>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</si>
  <si>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</si>
  <si>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</si>
  <si>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</si>
  <si>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</si>
  <si>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</si>
  <si>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</si>
  <si>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</si>
  <si>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</si>
  <si>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</si>
  <si>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</si>
  <si>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</si>
  <si>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</si>
  <si>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</si>
  <si>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</si>
  <si>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129,3*1,3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</si>
  <si>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</si>
  <si>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</si>
  <si>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</si>
  <si>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</si>
  <si>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</si>
  <si>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</si>
  <si>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</si>
  <si>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</si>
  <si>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</si>
  <si>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</si>
  <si>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</si>
  <si>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</si>
  <si>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</si>
  <si>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</si>
  <si>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</si>
  <si>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</si>
  <si>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</si>
  <si>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</si>
  <si>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</si>
  <si>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</si>
  <si>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</si>
  <si>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</si>
  <si>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</si>
  <si>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</si>
  <si>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</si>
  <si>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</si>
  <si>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</si>
  <si>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</si>
  <si>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</si>
  <si>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</si>
  <si>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</si>
  <si>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</si>
  <si>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</si>
  <si>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</si>
  <si>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</si>
  <si>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</si>
  <si>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</si>
  <si>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</si>
  <si>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</si>
  <si>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</si>
  <si>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</si>
  <si>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</si>
  <si>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</si>
  <si>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</si>
  <si>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</si>
  <si>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</si>
  <si>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</si>
  <si>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</si>
  <si>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</si>
  <si>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</si>
  <si>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</si>
  <si>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</si>
  <si>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</si>
  <si>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</si>
  <si>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6,319*14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</si>
  <si>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</si>
  <si>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</si>
  <si>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</si>
  <si>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</si>
  <si>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</si>
  <si>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</si>
  <si>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</si>
  <si>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</si>
  <si>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</si>
  <si>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</si>
  <si>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</si>
  <si>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</si>
  <si>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</si>
  <si>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</si>
  <si>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</si>
  <si>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</si>
  <si>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</si>
  <si>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</si>
  <si>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</si>
  <si>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</si>
  <si>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</si>
  <si>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</si>
  <si>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</si>
  <si>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</si>
  <si>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</si>
  <si>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</si>
  <si>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</si>
  <si>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</si>
  <si>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</si>
  <si>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</si>
  <si>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</si>
  <si>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</si>
  <si>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</si>
  <si>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</si>
  <si>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</si>
  <si>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</si>
  <si>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</si>
  <si>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</si>
  <si>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</si>
  <si>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</si>
  <si>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</si>
  <si>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</si>
  <si>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</si>
  <si>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</si>
  <si>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</si>
  <si>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</si>
  <si>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</si>
  <si>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</si>
  <si>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</si>
  <si>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</si>
  <si>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</si>
  <si>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</si>
  <si>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</si>
  <si>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</si>
  <si>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</si>
  <si>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</si>
  <si>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</si>
  <si>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</si>
  <si>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</si>
  <si>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</si>
  <si>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</si>
  <si>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</si>
  <si>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</si>
  <si>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</si>
  <si>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</si>
  <si>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</si>
  <si>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</si>
  <si>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</si>
  <si>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</si>
  <si>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</si>
  <si>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</si>
  <si>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</si>
  <si>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</si>
  <si>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</si>
  <si>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</si>
  <si>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</si>
  <si>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</si>
  <si>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</si>
  <si>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</si>
  <si>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</si>
  <si>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</si>
  <si>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</si>
  <si>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</si>
  <si>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</si>
  <si>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</si>
  <si>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</si>
  <si>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</si>
  <si>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</si>
  <si>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</si>
  <si>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</si>
  <si>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</si>
  <si>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</si>
  <si>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</si>
  <si>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</si>
  <si>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</si>
  <si>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</si>
  <si>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</si>
  <si>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</si>
  <si>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</si>
  <si>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</si>
  <si>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</si>
  <si>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</si>
  <si>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</si>
  <si>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</si>
  <si>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</si>
  <si>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</si>
  <si>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</si>
  <si>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</si>
  <si>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</si>
  <si>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</si>
  <si>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</si>
  <si>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</si>
  <si>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</si>
  <si>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</si>
  <si>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</si>
  <si>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</si>
  <si>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</si>
  <si>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</si>
  <si>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</si>
  <si>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</si>
  <si>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</si>
  <si>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</si>
  <si>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</si>
  <si>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</si>
  <si>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153</t>
  </si>
  <si>
    <t>533084838</t>
  </si>
  <si>
    <t>S03</t>
  </si>
  <si>
    <t>2,5*3</t>
  </si>
  <si>
    <t>154</t>
  </si>
  <si>
    <t>63166763</t>
  </si>
  <si>
    <t>pás tepelně izolační mezi krokve tl 100mm</t>
  </si>
  <si>
    <t>1386847211</t>
  </si>
  <si>
    <t>7,5*1,02 'Přepočtené koeficientem množství</t>
  </si>
  <si>
    <t>155</t>
  </si>
  <si>
    <t>63150861</t>
  </si>
  <si>
    <t>pás tepelně izolační minerální tl 50mm</t>
  </si>
  <si>
    <t>-2010763874</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</si>
  <si>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</si>
  <si>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</si>
  <si>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</si>
  <si>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</si>
  <si>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</si>
  <si>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</si>
  <si>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</si>
  <si>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</si>
  <si>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</si>
  <si>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</si>
  <si>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</si>
  <si>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</si>
  <si>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</si>
  <si>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</si>
  <si>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</si>
  <si>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</si>
  <si>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</si>
  <si>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</si>
  <si>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</si>
  <si>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</si>
  <si>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</si>
  <si>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</si>
  <si>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</si>
  <si>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</si>
  <si>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</si>
  <si>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</si>
  <si>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</si>
  <si>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</si>
  <si>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</si>
  <si>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</si>
  <si>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</si>
  <si>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</si>
  <si>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</si>
  <si>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</si>
  <si>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</si>
  <si>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</si>
  <si>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</si>
  <si>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</si>
  <si>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</si>
  <si>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</si>
  <si>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</si>
  <si>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</si>
  <si>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</si>
  <si>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</si>
  <si>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</si>
  <si>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</si>
  <si>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</si>
  <si>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</si>
  <si>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</si>
  <si>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</si>
  <si>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</si>
  <si>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</si>
  <si>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</si>
  <si>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</si>
  <si>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</si>
  <si>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</si>
  <si>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</si>
  <si>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</si>
  <si>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</si>
  <si>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</si>
  <si>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</si>
  <si>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</si>
  <si>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</si>
  <si>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</si>
  <si>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</si>
  <si>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</si>
  <si>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</si>
  <si>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</si>
  <si>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</si>
  <si>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</si>
  <si>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</si>
  <si>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</si>
  <si>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</si>
  <si>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</si>
  <si>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</si>
  <si>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</si>
  <si>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</si>
  <si>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</si>
  <si>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</si>
  <si>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</si>
  <si>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</si>
  <si>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</si>
  <si>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</si>
  <si>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</si>
  <si>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</si>
  <si>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</si>
  <si>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</si>
  <si>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</si>
  <si>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</si>
  <si>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</si>
  <si>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</si>
  <si>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</si>
  <si>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</si>
  <si>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</si>
  <si>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</si>
  <si>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</si>
  <si>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</si>
  <si>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</si>
  <si>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</si>
  <si>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</si>
  <si>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</si>
  <si>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</si>
  <si>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</si>
  <si>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</si>
  <si>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</si>
  <si>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</si>
  <si>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</si>
  <si>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</si>
  <si>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</si>
  <si>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</si>
  <si>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</si>
  <si>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</si>
  <si>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</si>
  <si>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</si>
  <si>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</si>
  <si>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</si>
  <si>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</si>
  <si>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</si>
  <si>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</si>
  <si>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</si>
  <si>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</si>
  <si>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</si>
  <si>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</si>
  <si>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</si>
  <si>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</si>
  <si>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</si>
  <si>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</si>
  <si>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</si>
  <si>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</si>
  <si>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</si>
  <si>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</si>
  <si>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</si>
  <si>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</si>
  <si>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</si>
  <si>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</si>
  <si>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</si>
  <si>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</si>
  <si>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</si>
  <si>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</si>
  <si>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</si>
  <si>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</si>
  <si>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</si>
  <si>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</si>
  <si>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</si>
  <si>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</si>
  <si>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</si>
  <si>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</si>
  <si>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</si>
  <si>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</si>
  <si>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</si>
  <si>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</si>
  <si>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</si>
  <si>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</si>
  <si>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</si>
  <si>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</si>
  <si>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</si>
  <si>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</si>
  <si>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</si>
  <si>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</si>
  <si>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</si>
  <si>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</si>
  <si>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</si>
  <si>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</si>
  <si>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</si>
  <si>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</si>
  <si>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</si>
  <si>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</si>
  <si>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</si>
  <si>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</si>
  <si>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</si>
  <si>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</si>
  <si>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</si>
  <si>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</si>
  <si>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</si>
  <si>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</si>
  <si>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</si>
  <si>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</si>
  <si>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</si>
  <si>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</si>
  <si>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</si>
  <si>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</si>
  <si>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</si>
  <si>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</si>
  <si>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</si>
  <si>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</si>
  <si>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</si>
  <si>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</si>
  <si>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</si>
  <si>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</si>
  <si>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</si>
  <si>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</si>
  <si>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</si>
  <si>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</si>
  <si>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</si>
  <si>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</si>
  <si>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</si>
  <si>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</si>
  <si>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</si>
  <si>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</si>
  <si>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</si>
  <si>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</si>
  <si>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</si>
  <si>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</si>
  <si>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</si>
  <si>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</si>
  <si>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</si>
  <si>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</si>
  <si>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</si>
  <si>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</si>
  <si>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</si>
  <si>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</si>
  <si>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</si>
  <si>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</si>
  <si>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</si>
  <si>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</si>
  <si>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</si>
  <si>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</si>
  <si>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</si>
  <si>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</si>
  <si>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</si>
  <si>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</si>
  <si>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</si>
  <si>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</si>
  <si>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</si>
  <si>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</si>
  <si>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</si>
  <si>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</si>
  <si>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</si>
  <si>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</si>
  <si>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</si>
  <si>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</si>
  <si>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</si>
  <si>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</si>
  <si>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</si>
  <si>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</si>
  <si>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</si>
  <si>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</si>
  <si>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</si>
  <si>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</si>
  <si>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</si>
  <si>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</si>
  <si>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</si>
  <si>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</si>
  <si>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</si>
  <si>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</si>
  <si>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</si>
  <si>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</si>
  <si>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</si>
  <si>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</si>
  <si>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</si>
  <si>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</si>
  <si>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</si>
  <si>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</si>
  <si>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</si>
  <si>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</si>
  <si>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</si>
  <si>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</si>
  <si>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</si>
  <si>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</si>
  <si>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</si>
  <si>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</si>
  <si>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</si>
  <si>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</si>
  <si>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</si>
  <si>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</si>
  <si>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</si>
  <si>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</si>
  <si>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</si>
  <si>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</si>
  <si>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</si>
  <si>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2087759092</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</si>
  <si>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</si>
  <si>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</si>
  <si>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</si>
  <si>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</si>
  <si>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</si>
  <si>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</si>
  <si>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</si>
  <si>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</si>
  <si>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</si>
  <si>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</si>
  <si>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</si>
  <si>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</si>
  <si>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</si>
  <si>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</si>
  <si>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</si>
  <si>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</si>
  <si>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</si>
  <si>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</si>
  <si>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</si>
  <si>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</si>
  <si>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</si>
  <si>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</si>
  <si>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</si>
  <si>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</si>
  <si>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</si>
  <si>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</si>
  <si>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</si>
  <si>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</si>
  <si>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</si>
  <si>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</si>
  <si>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</si>
  <si>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</si>
  <si>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</si>
  <si>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</si>
  <si>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</si>
  <si>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</si>
  <si>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</si>
  <si>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</si>
  <si>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</si>
  <si>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</si>
  <si>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</si>
  <si>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</si>
  <si>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</si>
  <si>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</si>
  <si>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</si>
  <si>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</si>
  <si>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</si>
  <si>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</si>
  <si>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</si>
  <si>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</si>
  <si>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</si>
  <si>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</si>
  <si>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</si>
  <si>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</si>
  <si>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</si>
  <si>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</si>
  <si>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</si>
  <si>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</si>
  <si>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</si>
  <si>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</si>
  <si>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</si>
  <si>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</si>
  <si>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</si>
  <si>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</si>
  <si>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</si>
  <si>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</si>
  <si>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</si>
  <si>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</si>
  <si>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</si>
  <si>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</si>
  <si>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</si>
  <si>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</si>
  <si>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</si>
  <si>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</si>
  <si>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</si>
  <si>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</si>
  <si>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</si>
  <si>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</si>
  <si>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</si>
  <si>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</si>
  <si>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</si>
  <si>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</si>
  <si>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</si>
  <si>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</si>
  <si>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</si>
  <si>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</si>
  <si>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</si>
  <si>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</si>
  <si>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</si>
  <si>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</si>
  <si>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</si>
  <si>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</si>
  <si>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</si>
  <si>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</si>
  <si>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</si>
  <si>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</si>
  <si>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</si>
  <si>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</si>
  <si>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</si>
  <si>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</si>
  <si>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</si>
  <si>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</si>
  <si>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</si>
  <si>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</si>
  <si>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</si>
  <si>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</si>
  <si>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</si>
  <si>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</si>
  <si>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</si>
  <si>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</si>
  <si>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</si>
  <si>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</si>
  <si>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</si>
  <si>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</si>
  <si>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</si>
  <si>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</si>
  <si>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</si>
  <si>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</si>
  <si>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</si>
  <si>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</si>
  <si>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</si>
  <si>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</si>
  <si>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</si>
  <si>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</si>
  <si>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</si>
  <si>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</si>
  <si>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</si>
  <si>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</si>
  <si>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</si>
  <si>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</si>
  <si>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</si>
  <si>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</si>
  <si>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</si>
  <si>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</si>
  <si>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</si>
  <si>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</si>
  <si>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</si>
  <si>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</si>
  <si>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</si>
  <si>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</si>
  <si>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</si>
  <si>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</si>
  <si>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</si>
  <si>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</si>
  <si>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</si>
  <si>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</si>
  <si>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</si>
  <si>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</si>
  <si>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</si>
  <si>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</si>
  <si>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</si>
  <si>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</si>
  <si>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</si>
  <si>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</si>
  <si>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</si>
  <si>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</si>
  <si>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</si>
  <si>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</si>
  <si>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</si>
  <si>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</si>
  <si>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</si>
  <si>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</si>
  <si>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</si>
  <si>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</si>
  <si>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</si>
  <si>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</si>
  <si>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</si>
  <si>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</si>
  <si>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</si>
  <si>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</si>
  <si>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</si>
  <si>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</si>
  <si>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</si>
  <si>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</si>
  <si>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</si>
  <si>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</si>
  <si>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</si>
  <si>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</si>
  <si>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</si>
  <si>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</si>
  <si>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</si>
  <si>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</si>
  <si>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</si>
  <si>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</si>
  <si>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</si>
  <si>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</si>
  <si>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</si>
  <si>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</si>
  <si>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</si>
  <si>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</si>
  <si>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</si>
  <si>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</si>
  <si>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</si>
  <si>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</si>
  <si>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</si>
  <si>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</si>
  <si>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</si>
  <si>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</si>
  <si>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</si>
  <si>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</si>
  <si>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</si>
  <si>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</si>
  <si>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</si>
  <si>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</si>
  <si>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</si>
  <si>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</si>
  <si>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</si>
  <si>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</si>
  <si>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</si>
  <si>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</si>
  <si>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</si>
  <si>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</si>
  <si>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</si>
  <si>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</si>
  <si>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</si>
  <si>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</si>
  <si>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</si>
  <si>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</si>
  <si>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</si>
  <si>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</si>
  <si>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</si>
  <si>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</si>
  <si>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</si>
  <si>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</si>
  <si>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</si>
  <si>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</si>
  <si>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</si>
  <si>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</si>
  <si>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</si>
  <si>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</si>
  <si>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</si>
  <si>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</si>
  <si>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</si>
  <si>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</si>
  <si>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</si>
  <si>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</si>
  <si>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</si>
  <si>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</si>
  <si>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</si>
  <si>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</si>
  <si>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</si>
  <si>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</si>
  <si>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</si>
  <si>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</si>
  <si>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</si>
  <si>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</si>
  <si>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</si>
  <si>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</si>
  <si>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</si>
  <si>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</si>
  <si>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</si>
  <si>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</si>
  <si>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</si>
  <si>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</si>
  <si>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</si>
  <si>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</si>
  <si>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</si>
  <si>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</si>
  <si>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</si>
  <si>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</si>
  <si>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</si>
  <si>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</si>
  <si>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</si>
  <si>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</si>
  <si>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</si>
  <si>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</si>
  <si>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</si>
  <si>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</si>
  <si>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</si>
  <si>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</si>
  <si>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</si>
  <si>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</si>
  <si>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</si>
  <si>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</si>
  <si>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</si>
  <si>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</si>
  <si>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</si>
  <si>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</si>
  <si>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</si>
  <si>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</si>
  <si>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</si>
  <si>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</si>
  <si>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</si>
  <si>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</si>
  <si>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</si>
  <si>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</si>
  <si>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</si>
  <si>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</si>
  <si>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</si>
  <si>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</si>
  <si>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</si>
  <si>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</si>
  <si>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</si>
  <si>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</si>
  <si>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</si>
  <si>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</si>
  <si>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</si>
  <si>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</si>
  <si>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</si>
  <si>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</si>
  <si>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</si>
  <si>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</si>
  <si>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</si>
  <si>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</si>
  <si>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</si>
  <si>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</si>
  <si>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</si>
  <si>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</si>
  <si>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</si>
  <si>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</si>
  <si>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</si>
  <si>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</si>
  <si>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</si>
  <si>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</si>
  <si>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</si>
  <si>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</si>
  <si>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</si>
  <si>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</si>
  <si>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</si>
  <si>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</si>
  <si>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</si>
  <si>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</si>
  <si>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</si>
  <si>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</si>
  <si>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</si>
  <si>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</si>
  <si>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</si>
  <si>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</si>
  <si>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</si>
  <si>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</si>
  <si>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</si>
  <si>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</si>
  <si>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</si>
  <si>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</si>
  <si>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</si>
  <si>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</si>
  <si>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</si>
  <si>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</si>
  <si>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</si>
  <si>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</si>
  <si>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</si>
  <si>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</si>
  <si>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</si>
  <si>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</si>
  <si>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</si>
  <si>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</si>
  <si>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</si>
  <si>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</si>
  <si>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</si>
  <si>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</si>
  <si>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</si>
  <si>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</si>
  <si>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</si>
  <si>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</si>
  <si>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</si>
  <si>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</si>
  <si>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</si>
  <si>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</si>
  <si>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</si>
  <si>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</si>
  <si>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</si>
  <si>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</si>
  <si>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</si>
  <si>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</si>
  <si>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</si>
  <si>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</si>
  <si>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</si>
  <si>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</si>
  <si>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</si>
  <si>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</si>
  <si>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</si>
  <si>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</si>
  <si>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</si>
  <si>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</si>
  <si>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</si>
  <si>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</si>
  <si>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</si>
  <si>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</si>
  <si>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</si>
  <si>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</si>
  <si>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</si>
  <si>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</si>
  <si>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</si>
  <si>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</si>
  <si>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</si>
  <si>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</si>
  <si>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</si>
  <si>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</si>
  <si>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</si>
  <si>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</si>
  <si>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</si>
  <si>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</si>
  <si>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</si>
  <si>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</si>
  <si>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</si>
  <si>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</si>
  <si>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</si>
  <si>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</si>
  <si>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</si>
  <si>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</si>
  <si>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</si>
  <si>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</si>
  <si>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</si>
  <si>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</si>
  <si>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</si>
  <si>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</si>
  <si>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</si>
  <si>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</si>
  <si>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</si>
  <si>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</si>
  <si>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</si>
  <si>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</si>
  <si>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</si>
  <si>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</si>
  <si>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</si>
  <si>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</si>
  <si>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</si>
  <si>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</si>
  <si>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</si>
  <si>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</si>
  <si>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</si>
  <si>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</si>
  <si>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</si>
  <si>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</si>
  <si>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</si>
  <si>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</si>
  <si>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</si>
  <si>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</si>
  <si>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</si>
  <si>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</si>
  <si>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</si>
  <si>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</si>
  <si>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</si>
  <si>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</si>
  <si>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Kotle ocelové teplovodní plynové závěsné kondenzační s průtokovým ohřevem TUV</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</si>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</sst>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277/14</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277/14</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106</v>
      </c>
      <c r="E64" s="114"/>
      <c r="F64" s="114"/>
      <c r="G64" s="114"/>
      <c r="H64" s="114"/>
      <c r="I64" s="115"/>
      <c r="J64" s="114" t="s">
        <v>107</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108</v>
      </c>
      <c r="BX64" s="123" t="s">
        <v>5</v>
      </c>
      <c r="CL64" s="123" t="s">
        <v>19</v>
      </c>
      <c r="CM64" s="123" t="s">
        <v>80</v>
      </c>
    </row>
    <row r="65" s="7" customFormat="1" ht="16.5" customHeight="1">
      <c r="A65" s="111" t="s">
        <v>76</v>
      </c>
      <c r="B65" s="112"/>
      <c r="C65" s="113"/>
      <c r="D65" s="114" t="s">
        <v>109</v>
      </c>
      <c r="E65" s="114"/>
      <c r="F65" s="114"/>
      <c r="G65" s="114"/>
      <c r="H65" s="114"/>
      <c r="I65" s="115"/>
      <c r="J65" s="114" t="s">
        <v>110</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111</v>
      </c>
      <c r="BX65" s="123" t="s">
        <v>5</v>
      </c>
      <c r="CL65" s="123" t="s">
        <v>19</v>
      </c>
      <c r="CM65" s="123" t="s">
        <v>80</v>
      </c>
    </row>
    <row r="66" s="7" customFormat="1" ht="16.5" customHeight="1">
      <c r="A66" s="111" t="s">
        <v>76</v>
      </c>
      <c r="B66" s="112"/>
      <c r="C66" s="113"/>
      <c r="D66" s="114" t="s">
        <v>14</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u12oBTpuXvn6XyE/CIYJlfk+DUGmdFS1R421b5l3aCIzNiVbz5iOM+Ma0FzHUd+06+6iaMuywd3mtKuZdxTGgg==" hashValue="bCtkzG3vOJRidFZ5Cm9nqo+HCc7FAvnOVSM/OpfP91+D3dEQVRJaApCFWfLv6UV4f0/OpdCxRfb6ETFFdzGMxA=="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277/14</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277/14</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781</v>
      </c>
      <c r="D96" s="204" t="s">
        <v>162</v>
      </c>
      <c r="E96" s="205" t="s">
        <v>1424</v>
      </c>
      <c r="F96" s="206" t="s">
        <v>1425</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1426</v>
      </c>
    </row>
    <row r="97" s="2" customFormat="1">
      <c r="A97" s="38"/>
      <c r="B97" s="39"/>
      <c r="C97" s="40"/>
      <c r="D97" s="217" t="s">
        <v>170</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790</v>
      </c>
      <c r="D98" s="204" t="s">
        <v>162</v>
      </c>
      <c r="E98" s="205" t="s">
        <v>1428</v>
      </c>
      <c r="F98" s="206" t="s">
        <v>1429</v>
      </c>
      <c r="G98" s="207" t="s">
        <v>712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1430</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1431</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709</v>
      </c>
      <c r="D102" s="204" t="s">
        <v>162</v>
      </c>
      <c r="E102" s="205" t="s">
        <v>1432</v>
      </c>
      <c r="F102" s="206" t="s">
        <v>1433</v>
      </c>
      <c r="G102" s="207" t="s">
        <v>1256</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1434</v>
      </c>
    </row>
    <row r="103" s="2" customFormat="1">
      <c r="A103" s="38"/>
      <c r="B103" s="39"/>
      <c r="C103" s="40"/>
      <c r="D103" s="217" t="s">
        <v>170</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1436</v>
      </c>
      <c r="D104" s="204" t="s">
        <v>162</v>
      </c>
      <c r="E104" s="205" t="s">
        <v>1437</v>
      </c>
      <c r="F104" s="206" t="s">
        <v>1438</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1439</v>
      </c>
    </row>
    <row r="105" s="2" customFormat="1">
      <c r="A105" s="38"/>
      <c r="B105" s="39"/>
      <c r="C105" s="40"/>
      <c r="D105" s="217" t="s">
        <v>170</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785</v>
      </c>
      <c r="D106" s="204" t="s">
        <v>162</v>
      </c>
      <c r="E106" s="205" t="s">
        <v>1440</v>
      </c>
      <c r="F106" s="206" t="s">
        <v>1441</v>
      </c>
      <c r="G106" s="207" t="s">
        <v>712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1442</v>
      </c>
    </row>
    <row r="107" s="2" customFormat="1" ht="37.8" customHeight="1">
      <c r="A107" s="38"/>
      <c r="B107" s="39"/>
      <c r="C107" s="204" t="s">
        <v>167</v>
      </c>
      <c r="D107" s="204" t="s">
        <v>162</v>
      </c>
      <c r="E107" s="205" t="s">
        <v>1443</v>
      </c>
      <c r="F107" s="206" t="s">
        <v>1444</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1445</v>
      </c>
    </row>
    <row r="108" s="2" customFormat="1" ht="37.8" customHeight="1">
      <c r="A108" s="38"/>
      <c r="B108" s="39"/>
      <c r="C108" s="204" t="s">
        <v>576</v>
      </c>
      <c r="D108" s="204" t="s">
        <v>162</v>
      </c>
      <c r="E108" s="205" t="s">
        <v>1446</v>
      </c>
      <c r="F108" s="206" t="s">
        <v>1447</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1448</v>
      </c>
    </row>
    <row r="109" s="2" customFormat="1">
      <c r="A109" s="38"/>
      <c r="B109" s="39"/>
      <c r="C109" s="40"/>
      <c r="D109" s="217" t="s">
        <v>170</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1450</v>
      </c>
      <c r="F111" s="206" t="s">
        <v>1451</v>
      </c>
      <c r="G111" s="207" t="s">
        <v>516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1452</v>
      </c>
    </row>
    <row r="112" s="2" customFormat="1">
      <c r="A112" s="38"/>
      <c r="B112" s="39"/>
      <c r="C112" s="40"/>
      <c r="D112" s="217" t="s">
        <v>170</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520</v>
      </c>
      <c r="F113" s="206" t="s">
        <v>521</v>
      </c>
      <c r="G113" s="207" t="s">
        <v>516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1453</v>
      </c>
    </row>
    <row r="114" s="2" customFormat="1">
      <c r="A114" s="38"/>
      <c r="B114" s="39"/>
      <c r="C114" s="40"/>
      <c r="D114" s="217" t="s">
        <v>170</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525</v>
      </c>
      <c r="F115" s="206" t="s">
        <v>526</v>
      </c>
      <c r="G115" s="207" t="s">
        <v>516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1454</v>
      </c>
    </row>
    <row r="116" s="2" customFormat="1">
      <c r="A116" s="38"/>
      <c r="B116" s="39"/>
      <c r="C116" s="40"/>
      <c r="D116" s="217" t="s">
        <v>170</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530</v>
      </c>
      <c r="F118" s="206" t="s">
        <v>531</v>
      </c>
      <c r="G118" s="207" t="s">
        <v>516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1456</v>
      </c>
    </row>
    <row r="119" s="2" customFormat="1">
      <c r="A119" s="38"/>
      <c r="B119" s="39"/>
      <c r="C119" s="40"/>
      <c r="D119" s="217" t="s">
        <v>170</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537</v>
      </c>
      <c r="F121" s="206" t="s">
        <v>538</v>
      </c>
      <c r="G121" s="207" t="s">
        <v>516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1457</v>
      </c>
    </row>
    <row r="122" s="2" customFormat="1">
      <c r="A122" s="38"/>
      <c r="B122" s="39"/>
      <c r="C122" s="40"/>
      <c r="D122" s="217" t="s">
        <v>170</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1460</v>
      </c>
      <c r="D125" s="204" t="s">
        <v>162</v>
      </c>
      <c r="E125" s="205" t="s">
        <v>1461</v>
      </c>
      <c r="F125" s="206" t="s">
        <v>1462</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1463</v>
      </c>
    </row>
    <row r="126" s="2" customFormat="1">
      <c r="A126" s="38"/>
      <c r="B126" s="39"/>
      <c r="C126" s="40"/>
      <c r="D126" s="217" t="s">
        <v>170</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717</v>
      </c>
      <c r="D127" s="204" t="s">
        <v>162</v>
      </c>
      <c r="E127" s="205" t="s">
        <v>1465</v>
      </c>
      <c r="F127" s="206" t="s">
        <v>1466</v>
      </c>
      <c r="G127" s="207" t="s">
        <v>712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1467</v>
      </c>
    </row>
    <row r="128" s="2" customFormat="1">
      <c r="A128" s="38"/>
      <c r="B128" s="39"/>
      <c r="C128" s="40"/>
      <c r="D128" s="217" t="s">
        <v>170</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721</v>
      </c>
      <c r="D130" s="204" t="s">
        <v>162</v>
      </c>
      <c r="E130" s="205" t="s">
        <v>1471</v>
      </c>
      <c r="F130" s="206" t="s">
        <v>1472</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1473</v>
      </c>
    </row>
    <row r="131" s="2" customFormat="1" ht="24.15" customHeight="1">
      <c r="A131" s="38"/>
      <c r="B131" s="39"/>
      <c r="C131" s="204" t="s">
        <v>1474</v>
      </c>
      <c r="D131" s="204" t="s">
        <v>162</v>
      </c>
      <c r="E131" s="205" t="s">
        <v>1274</v>
      </c>
      <c r="F131" s="206" t="s">
        <v>1275</v>
      </c>
      <c r="G131" s="207" t="s">
        <v>712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1475</v>
      </c>
    </row>
    <row r="132" s="2" customFormat="1">
      <c r="A132" s="38"/>
      <c r="B132" s="39"/>
      <c r="C132" s="40"/>
      <c r="D132" s="217" t="s">
        <v>170</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725</v>
      </c>
      <c r="D134" s="204" t="s">
        <v>162</v>
      </c>
      <c r="E134" s="205" t="s">
        <v>1478</v>
      </c>
      <c r="F134" s="206" t="s">
        <v>1479</v>
      </c>
      <c r="G134" s="207" t="s">
        <v>712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1480</v>
      </c>
    </row>
    <row r="135" s="2" customFormat="1">
      <c r="A135" s="38"/>
      <c r="B135" s="39"/>
      <c r="C135" s="40"/>
      <c r="D135" s="217" t="s">
        <v>170</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745</v>
      </c>
      <c r="D136" s="254" t="s">
        <v>203</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758</v>
      </c>
      <c r="D138" s="204" t="s">
        <v>162</v>
      </c>
      <c r="E138" s="205" t="s">
        <v>1485</v>
      </c>
      <c r="F138" s="206" t="s">
        <v>1486</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1487</v>
      </c>
    </row>
    <row r="139" s="2" customFormat="1" ht="24.15" customHeight="1">
      <c r="A139" s="38"/>
      <c r="B139" s="39"/>
      <c r="C139" s="204" t="s">
        <v>773</v>
      </c>
      <c r="D139" s="204" t="s">
        <v>162</v>
      </c>
      <c r="E139" s="205" t="s">
        <v>1488</v>
      </c>
      <c r="F139" s="206" t="s">
        <v>1489</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1490</v>
      </c>
    </row>
    <row r="140" s="2" customFormat="1" ht="24.15" customHeight="1">
      <c r="A140" s="38"/>
      <c r="B140" s="39"/>
      <c r="C140" s="204" t="s">
        <v>777</v>
      </c>
      <c r="D140" s="204" t="s">
        <v>162</v>
      </c>
      <c r="E140" s="205" t="s">
        <v>1491</v>
      </c>
      <c r="F140" s="206" t="s">
        <v>1492</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1494</v>
      </c>
      <c r="F142" s="206" t="s">
        <v>1495</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1496</v>
      </c>
    </row>
    <row r="143" s="2" customFormat="1">
      <c r="A143" s="38"/>
      <c r="B143" s="39"/>
      <c r="C143" s="40"/>
      <c r="D143" s="217" t="s">
        <v>170</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1498</v>
      </c>
      <c r="F144" s="256" t="s">
        <v>1499</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1500</v>
      </c>
    </row>
    <row r="145" s="14" customFormat="1">
      <c r="A145" s="14"/>
      <c r="B145" s="232"/>
      <c r="C145" s="233"/>
      <c r="D145" s="217" t="s">
        <v>172</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1502</v>
      </c>
    </row>
    <row r="147" s="2" customFormat="1" ht="37.8" customHeight="1">
      <c r="A147" s="38"/>
      <c r="B147" s="39"/>
      <c r="C147" s="204" t="s">
        <v>7</v>
      </c>
      <c r="D147" s="204" t="s">
        <v>162</v>
      </c>
      <c r="E147" s="205" t="s">
        <v>1503</v>
      </c>
      <c r="F147" s="206" t="s">
        <v>1504</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sMD+cApG2ALxW/nyzyLfPFFoSSqSQZ4oI3RlKrqonuNUS9ffUNAX9CLDm3Dy47QpGqFw5Seo+fyJ51FfqYS9mA==" hashValue="bzM63NpWm1DAjHERs5NiZgXmg0EL2QS86jaeAylaZpUy03m4Upcf5JrfOisRlqVL3WoYIC40fzbb/XMqwv0K4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277/14</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277/14</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753</v>
      </c>
      <c r="D95" s="204" t="s">
        <v>162</v>
      </c>
      <c r="E95" s="205" t="s">
        <v>1424</v>
      </c>
      <c r="F95" s="206" t="s">
        <v>1425</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1508</v>
      </c>
    </row>
    <row r="96" s="2" customFormat="1">
      <c r="A96" s="38"/>
      <c r="B96" s="39"/>
      <c r="C96" s="40"/>
      <c r="D96" s="217" t="s">
        <v>170</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758</v>
      </c>
      <c r="D97" s="204" t="s">
        <v>162</v>
      </c>
      <c r="E97" s="205" t="s">
        <v>1428</v>
      </c>
      <c r="F97" s="206" t="s">
        <v>1429</v>
      </c>
      <c r="G97" s="207" t="s">
        <v>712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1509</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1431</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576</v>
      </c>
      <c r="D101" s="204" t="s">
        <v>162</v>
      </c>
      <c r="E101" s="205" t="s">
        <v>1432</v>
      </c>
      <c r="F101" s="206" t="s">
        <v>1433</v>
      </c>
      <c r="G101" s="207" t="s">
        <v>1256</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1510</v>
      </c>
    </row>
    <row r="102" s="2" customFormat="1">
      <c r="A102" s="38"/>
      <c r="B102" s="39"/>
      <c r="C102" s="40"/>
      <c r="D102" s="217" t="s">
        <v>170</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1436</v>
      </c>
      <c r="D103" s="204" t="s">
        <v>162</v>
      </c>
      <c r="E103" s="205" t="s">
        <v>1437</v>
      </c>
      <c r="F103" s="206" t="s">
        <v>1438</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1511</v>
      </c>
    </row>
    <row r="104" s="2" customFormat="1">
      <c r="A104" s="38"/>
      <c r="B104" s="39"/>
      <c r="C104" s="40"/>
      <c r="D104" s="217" t="s">
        <v>170</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773</v>
      </c>
      <c r="D105" s="204" t="s">
        <v>162</v>
      </c>
      <c r="E105" s="205" t="s">
        <v>1440</v>
      </c>
      <c r="F105" s="206" t="s">
        <v>1441</v>
      </c>
      <c r="G105" s="207" t="s">
        <v>712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1512</v>
      </c>
    </row>
    <row r="106" s="2" customFormat="1" ht="37.8" customHeight="1">
      <c r="A106" s="38"/>
      <c r="B106" s="39"/>
      <c r="C106" s="204" t="s">
        <v>167</v>
      </c>
      <c r="D106" s="204" t="s">
        <v>162</v>
      </c>
      <c r="E106" s="205" t="s">
        <v>1443</v>
      </c>
      <c r="F106" s="206" t="s">
        <v>1444</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1445</v>
      </c>
    </row>
    <row r="107" s="2" customFormat="1" ht="37.8" customHeight="1">
      <c r="A107" s="38"/>
      <c r="B107" s="39"/>
      <c r="C107" s="204" t="s">
        <v>709</v>
      </c>
      <c r="D107" s="204" t="s">
        <v>162</v>
      </c>
      <c r="E107" s="205" t="s">
        <v>1446</v>
      </c>
      <c r="F107" s="206" t="s">
        <v>1447</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1513</v>
      </c>
    </row>
    <row r="108" s="2" customFormat="1">
      <c r="A108" s="38"/>
      <c r="B108" s="39"/>
      <c r="C108" s="40"/>
      <c r="D108" s="217" t="s">
        <v>170</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1450</v>
      </c>
      <c r="F110" s="206" t="s">
        <v>1451</v>
      </c>
      <c r="G110" s="207" t="s">
        <v>516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1452</v>
      </c>
    </row>
    <row r="111" s="2" customFormat="1">
      <c r="A111" s="38"/>
      <c r="B111" s="39"/>
      <c r="C111" s="40"/>
      <c r="D111" s="217" t="s">
        <v>170</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520</v>
      </c>
      <c r="F112" s="206" t="s">
        <v>521</v>
      </c>
      <c r="G112" s="207" t="s">
        <v>516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1453</v>
      </c>
    </row>
    <row r="113" s="2" customFormat="1">
      <c r="A113" s="38"/>
      <c r="B113" s="39"/>
      <c r="C113" s="40"/>
      <c r="D113" s="217" t="s">
        <v>170</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525</v>
      </c>
      <c r="F114" s="206" t="s">
        <v>526</v>
      </c>
      <c r="G114" s="207" t="s">
        <v>516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1454</v>
      </c>
    </row>
    <row r="115" s="2" customFormat="1">
      <c r="A115" s="38"/>
      <c r="B115" s="39"/>
      <c r="C115" s="40"/>
      <c r="D115" s="217" t="s">
        <v>170</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530</v>
      </c>
      <c r="F117" s="206" t="s">
        <v>531</v>
      </c>
      <c r="G117" s="207" t="s">
        <v>516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1456</v>
      </c>
    </row>
    <row r="118" s="2" customFormat="1">
      <c r="A118" s="38"/>
      <c r="B118" s="39"/>
      <c r="C118" s="40"/>
      <c r="D118" s="217" t="s">
        <v>170</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537</v>
      </c>
      <c r="F120" s="206" t="s">
        <v>538</v>
      </c>
      <c r="G120" s="207" t="s">
        <v>516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1457</v>
      </c>
    </row>
    <row r="121" s="2" customFormat="1">
      <c r="A121" s="38"/>
      <c r="B121" s="39"/>
      <c r="C121" s="40"/>
      <c r="D121" s="217" t="s">
        <v>170</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1460</v>
      </c>
      <c r="D124" s="204" t="s">
        <v>162</v>
      </c>
      <c r="E124" s="205" t="s">
        <v>1461</v>
      </c>
      <c r="F124" s="206" t="s">
        <v>1462</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1515</v>
      </c>
    </row>
    <row r="125" s="2" customFormat="1">
      <c r="A125" s="38"/>
      <c r="B125" s="39"/>
      <c r="C125" s="40"/>
      <c r="D125" s="217" t="s">
        <v>170</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717</v>
      </c>
      <c r="D126" s="204" t="s">
        <v>162</v>
      </c>
      <c r="E126" s="205" t="s">
        <v>1465</v>
      </c>
      <c r="F126" s="206" t="s">
        <v>1466</v>
      </c>
      <c r="G126" s="207" t="s">
        <v>712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1516</v>
      </c>
    </row>
    <row r="127" s="2" customFormat="1">
      <c r="A127" s="38"/>
      <c r="B127" s="39"/>
      <c r="C127" s="40"/>
      <c r="D127" s="217" t="s">
        <v>170</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1517</v>
      </c>
      <c r="D129" s="204" t="s">
        <v>162</v>
      </c>
      <c r="E129" s="205" t="s">
        <v>1471</v>
      </c>
      <c r="F129" s="206" t="s">
        <v>1472</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1518</v>
      </c>
    </row>
    <row r="130" s="2" customFormat="1" ht="24.15" customHeight="1">
      <c r="A130" s="38"/>
      <c r="B130" s="39"/>
      <c r="C130" s="204" t="s">
        <v>721</v>
      </c>
      <c r="D130" s="204" t="s">
        <v>162</v>
      </c>
      <c r="E130" s="205" t="s">
        <v>1274</v>
      </c>
      <c r="F130" s="206" t="s">
        <v>1275</v>
      </c>
      <c r="G130" s="207" t="s">
        <v>712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1519</v>
      </c>
    </row>
    <row r="131" s="2" customFormat="1">
      <c r="A131" s="38"/>
      <c r="B131" s="39"/>
      <c r="C131" s="40"/>
      <c r="D131" s="217" t="s">
        <v>170</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1474</v>
      </c>
      <c r="D133" s="204" t="s">
        <v>162</v>
      </c>
      <c r="E133" s="205" t="s">
        <v>1478</v>
      </c>
      <c r="F133" s="206" t="s">
        <v>1479</v>
      </c>
      <c r="G133" s="207" t="s">
        <v>712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1520</v>
      </c>
    </row>
    <row r="134" s="2" customFormat="1">
      <c r="A134" s="38"/>
      <c r="B134" s="39"/>
      <c r="C134" s="40"/>
      <c r="D134" s="217" t="s">
        <v>170</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725</v>
      </c>
      <c r="D135" s="254" t="s">
        <v>203</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729</v>
      </c>
      <c r="D137" s="204" t="s">
        <v>162</v>
      </c>
      <c r="E137" s="205" t="s">
        <v>1485</v>
      </c>
      <c r="F137" s="206" t="s">
        <v>1486</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1522</v>
      </c>
    </row>
    <row r="138" s="2" customFormat="1" ht="24.15" customHeight="1">
      <c r="A138" s="38"/>
      <c r="B138" s="39"/>
      <c r="C138" s="204" t="s">
        <v>736</v>
      </c>
      <c r="D138" s="204" t="s">
        <v>162</v>
      </c>
      <c r="E138" s="205" t="s">
        <v>1488</v>
      </c>
      <c r="F138" s="206" t="s">
        <v>1489</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1523</v>
      </c>
    </row>
    <row r="139" s="2" customFormat="1" ht="24.15" customHeight="1">
      <c r="A139" s="38"/>
      <c r="B139" s="39"/>
      <c r="C139" s="204" t="s">
        <v>745</v>
      </c>
      <c r="D139" s="204" t="s">
        <v>162</v>
      </c>
      <c r="E139" s="205" t="s">
        <v>1491</v>
      </c>
      <c r="F139" s="206" t="s">
        <v>1492</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1494</v>
      </c>
      <c r="F141" s="206" t="s">
        <v>1495</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1496</v>
      </c>
    </row>
    <row r="142" s="2" customFormat="1">
      <c r="A142" s="38"/>
      <c r="B142" s="39"/>
      <c r="C142" s="40"/>
      <c r="D142" s="217" t="s">
        <v>170</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1498</v>
      </c>
      <c r="F143" s="256" t="s">
        <v>1499</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1500</v>
      </c>
    </row>
    <row r="144" s="14" customFormat="1">
      <c r="A144" s="14"/>
      <c r="B144" s="232"/>
      <c r="C144" s="233"/>
      <c r="D144" s="217" t="s">
        <v>172</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1502</v>
      </c>
    </row>
    <row r="146" s="2" customFormat="1" ht="37.8" customHeight="1">
      <c r="A146" s="38"/>
      <c r="B146" s="39"/>
      <c r="C146" s="204" t="s">
        <v>7</v>
      </c>
      <c r="D146" s="204" t="s">
        <v>162</v>
      </c>
      <c r="E146" s="205" t="s">
        <v>1503</v>
      </c>
      <c r="F146" s="206" t="s">
        <v>1504</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LNgWxLwzSYAheX0cLBH00J/sjw1UuY+RZuCyXVdN3OlYYhIZKzwGdY4OIEMJU0wRoHwadqH5f8+GLgN+1s1r6g==" hashValue="mg9tGeJxVUZDmhJXRt9aeMkCv3IamgRUXKGaFn/Qm1vicN2gfkW6WA32htNNmLb7PCsa3F/bQCTnu+bpjLlQr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277/14</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277/14</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753</v>
      </c>
      <c r="D95" s="204" t="s">
        <v>162</v>
      </c>
      <c r="E95" s="205" t="s">
        <v>1424</v>
      </c>
      <c r="F95" s="206" t="s">
        <v>1425</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1508</v>
      </c>
    </row>
    <row r="96" s="2" customFormat="1">
      <c r="A96" s="38"/>
      <c r="B96" s="39"/>
      <c r="C96" s="40"/>
      <c r="D96" s="217" t="s">
        <v>170</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758</v>
      </c>
      <c r="D97" s="204" t="s">
        <v>162</v>
      </c>
      <c r="E97" s="205" t="s">
        <v>1428</v>
      </c>
      <c r="F97" s="206" t="s">
        <v>1429</v>
      </c>
      <c r="G97" s="207" t="s">
        <v>712</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1509</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1431</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576</v>
      </c>
      <c r="D101" s="204" t="s">
        <v>162</v>
      </c>
      <c r="E101" s="205" t="s">
        <v>1432</v>
      </c>
      <c r="F101" s="206" t="s">
        <v>1433</v>
      </c>
      <c r="G101" s="207" t="s">
        <v>1256</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1510</v>
      </c>
    </row>
    <row r="102" s="2" customFormat="1">
      <c r="A102" s="38"/>
      <c r="B102" s="39"/>
      <c r="C102" s="40"/>
      <c r="D102" s="217" t="s">
        <v>170</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1436</v>
      </c>
      <c r="D103" s="204" t="s">
        <v>162</v>
      </c>
      <c r="E103" s="205" t="s">
        <v>1437</v>
      </c>
      <c r="F103" s="206" t="s">
        <v>1438</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1511</v>
      </c>
    </row>
    <row r="104" s="2" customFormat="1">
      <c r="A104" s="38"/>
      <c r="B104" s="39"/>
      <c r="C104" s="40"/>
      <c r="D104" s="217" t="s">
        <v>170</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773</v>
      </c>
      <c r="D105" s="204" t="s">
        <v>162</v>
      </c>
      <c r="E105" s="205" t="s">
        <v>1440</v>
      </c>
      <c r="F105" s="206" t="s">
        <v>1441</v>
      </c>
      <c r="G105" s="207" t="s">
        <v>712</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1512</v>
      </c>
    </row>
    <row r="106" s="2" customFormat="1" ht="37.8" customHeight="1">
      <c r="A106" s="38"/>
      <c r="B106" s="39"/>
      <c r="C106" s="204" t="s">
        <v>167</v>
      </c>
      <c r="D106" s="204" t="s">
        <v>162</v>
      </c>
      <c r="E106" s="205" t="s">
        <v>1443</v>
      </c>
      <c r="F106" s="206" t="s">
        <v>1444</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1445</v>
      </c>
    </row>
    <row r="107" s="2" customFormat="1" ht="37.8" customHeight="1">
      <c r="A107" s="38"/>
      <c r="B107" s="39"/>
      <c r="C107" s="204" t="s">
        <v>709</v>
      </c>
      <c r="D107" s="204" t="s">
        <v>162</v>
      </c>
      <c r="E107" s="205" t="s">
        <v>1446</v>
      </c>
      <c r="F107" s="206" t="s">
        <v>1447</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1513</v>
      </c>
    </row>
    <row r="108" s="2" customFormat="1">
      <c r="A108" s="38"/>
      <c r="B108" s="39"/>
      <c r="C108" s="40"/>
      <c r="D108" s="217" t="s">
        <v>170</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1450</v>
      </c>
      <c r="F110" s="206" t="s">
        <v>1451</v>
      </c>
      <c r="G110" s="207" t="s">
        <v>516</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1452</v>
      </c>
    </row>
    <row r="111" s="2" customFormat="1">
      <c r="A111" s="38"/>
      <c r="B111" s="39"/>
      <c r="C111" s="40"/>
      <c r="D111" s="217" t="s">
        <v>170</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520</v>
      </c>
      <c r="F112" s="206" t="s">
        <v>521</v>
      </c>
      <c r="G112" s="207" t="s">
        <v>516</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1453</v>
      </c>
    </row>
    <row r="113" s="2" customFormat="1">
      <c r="A113" s="38"/>
      <c r="B113" s="39"/>
      <c r="C113" s="40"/>
      <c r="D113" s="217" t="s">
        <v>170</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525</v>
      </c>
      <c r="F114" s="206" t="s">
        <v>526</v>
      </c>
      <c r="G114" s="207" t="s">
        <v>516</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1454</v>
      </c>
    </row>
    <row r="115" s="2" customFormat="1">
      <c r="A115" s="38"/>
      <c r="B115" s="39"/>
      <c r="C115" s="40"/>
      <c r="D115" s="217" t="s">
        <v>170</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530</v>
      </c>
      <c r="F117" s="206" t="s">
        <v>531</v>
      </c>
      <c r="G117" s="207" t="s">
        <v>516</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1456</v>
      </c>
    </row>
    <row r="118" s="2" customFormat="1">
      <c r="A118" s="38"/>
      <c r="B118" s="39"/>
      <c r="C118" s="40"/>
      <c r="D118" s="217" t="s">
        <v>170</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537</v>
      </c>
      <c r="F120" s="206" t="s">
        <v>538</v>
      </c>
      <c r="G120" s="207" t="s">
        <v>516</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1457</v>
      </c>
    </row>
    <row r="121" s="2" customFormat="1">
      <c r="A121" s="38"/>
      <c r="B121" s="39"/>
      <c r="C121" s="40"/>
      <c r="D121" s="217" t="s">
        <v>170</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1460</v>
      </c>
      <c r="D124" s="204" t="s">
        <v>162</v>
      </c>
      <c r="E124" s="205" t="s">
        <v>1461</v>
      </c>
      <c r="F124" s="206" t="s">
        <v>1462</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1515</v>
      </c>
    </row>
    <row r="125" s="2" customFormat="1">
      <c r="A125" s="38"/>
      <c r="B125" s="39"/>
      <c r="C125" s="40"/>
      <c r="D125" s="217" t="s">
        <v>170</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717</v>
      </c>
      <c r="D126" s="204" t="s">
        <v>162</v>
      </c>
      <c r="E126" s="205" t="s">
        <v>1465</v>
      </c>
      <c r="F126" s="206" t="s">
        <v>1466</v>
      </c>
      <c r="G126" s="207" t="s">
        <v>712</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1516</v>
      </c>
    </row>
    <row r="127" s="2" customFormat="1">
      <c r="A127" s="38"/>
      <c r="B127" s="39"/>
      <c r="C127" s="40"/>
      <c r="D127" s="217" t="s">
        <v>170</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1517</v>
      </c>
      <c r="D129" s="204" t="s">
        <v>162</v>
      </c>
      <c r="E129" s="205" t="s">
        <v>1471</v>
      </c>
      <c r="F129" s="206" t="s">
        <v>1472</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1518</v>
      </c>
    </row>
    <row r="130" s="2" customFormat="1" ht="24.15" customHeight="1">
      <c r="A130" s="38"/>
      <c r="B130" s="39"/>
      <c r="C130" s="204" t="s">
        <v>721</v>
      </c>
      <c r="D130" s="204" t="s">
        <v>162</v>
      </c>
      <c r="E130" s="205" t="s">
        <v>1274</v>
      </c>
      <c r="F130" s="206" t="s">
        <v>1275</v>
      </c>
      <c r="G130" s="207" t="s">
        <v>712</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1519</v>
      </c>
    </row>
    <row r="131" s="2" customFormat="1">
      <c r="A131" s="38"/>
      <c r="B131" s="39"/>
      <c r="C131" s="40"/>
      <c r="D131" s="217" t="s">
        <v>170</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1474</v>
      </c>
      <c r="D133" s="204" t="s">
        <v>162</v>
      </c>
      <c r="E133" s="205" t="s">
        <v>1478</v>
      </c>
      <c r="F133" s="206" t="s">
        <v>1479</v>
      </c>
      <c r="G133" s="207" t="s">
        <v>712</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1520</v>
      </c>
    </row>
    <row r="134" s="2" customFormat="1">
      <c r="A134" s="38"/>
      <c r="B134" s="39"/>
      <c r="C134" s="40"/>
      <c r="D134" s="217" t="s">
        <v>170</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725</v>
      </c>
      <c r="D135" s="254" t="s">
        <v>203</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729</v>
      </c>
      <c r="D137" s="204" t="s">
        <v>162</v>
      </c>
      <c r="E137" s="205" t="s">
        <v>1485</v>
      </c>
      <c r="F137" s="206" t="s">
        <v>1486</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1522</v>
      </c>
    </row>
    <row r="138" s="2" customFormat="1" ht="24.15" customHeight="1">
      <c r="A138" s="38"/>
      <c r="B138" s="39"/>
      <c r="C138" s="204" t="s">
        <v>736</v>
      </c>
      <c r="D138" s="204" t="s">
        <v>162</v>
      </c>
      <c r="E138" s="205" t="s">
        <v>1488</v>
      </c>
      <c r="F138" s="206" t="s">
        <v>1489</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1523</v>
      </c>
    </row>
    <row r="139" s="2" customFormat="1" ht="24.15" customHeight="1">
      <c r="A139" s="38"/>
      <c r="B139" s="39"/>
      <c r="C139" s="204" t="s">
        <v>745</v>
      </c>
      <c r="D139" s="204" t="s">
        <v>162</v>
      </c>
      <c r="E139" s="205" t="s">
        <v>1491</v>
      </c>
      <c r="F139" s="206" t="s">
        <v>1492</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1494</v>
      </c>
      <c r="F141" s="206" t="s">
        <v>1495</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1496</v>
      </c>
    </row>
    <row r="142" s="2" customFormat="1">
      <c r="A142" s="38"/>
      <c r="B142" s="39"/>
      <c r="C142" s="40"/>
      <c r="D142" s="217" t="s">
        <v>170</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1498</v>
      </c>
      <c r="F143" s="256" t="s">
        <v>1499</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1500</v>
      </c>
    </row>
    <row r="144" s="14" customFormat="1">
      <c r="A144" s="14"/>
      <c r="B144" s="232"/>
      <c r="C144" s="233"/>
      <c r="D144" s="217" t="s">
        <v>172</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1502</v>
      </c>
    </row>
    <row r="146" s="2" customFormat="1" ht="37.8" customHeight="1">
      <c r="A146" s="38"/>
      <c r="B146" s="39"/>
      <c r="C146" s="204" t="s">
        <v>7</v>
      </c>
      <c r="D146" s="204" t="s">
        <v>162</v>
      </c>
      <c r="E146" s="205" t="s">
        <v>1503</v>
      </c>
      <c r="F146" s="206" t="s">
        <v>1504</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eRJnx8Esp3CDjwwSvlKbxzbrR9mWJq63T/7HmYfy615dviCYFKcTPZ0h6C8yGxMK8+L8OMeWZb2S+9YDLszfHw==" hashValue="mnz+SeAT/GGybOnN1codwPFeHWI3vEev6Na682eDruATOrr8Z5vUJN7tBfvlQZvbiZLd7kPHL0ma0ROsIDUaQ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1527</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1417</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1528</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277/14</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623</v>
      </c>
      <c r="F84" s="191" t="s">
        <v>624</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1469</v>
      </c>
      <c r="F85" s="202" t="s">
        <v>1470</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1471</v>
      </c>
      <c r="F86" s="206" t="s">
        <v>1472</v>
      </c>
      <c r="G86" s="207" t="s">
        <v>278</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299</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299</v>
      </c>
      <c r="BM86" s="215" t="s">
        <v>1529</v>
      </c>
    </row>
    <row r="87" s="2" customFormat="1" ht="24.15" customHeight="1">
      <c r="A87" s="38"/>
      <c r="B87" s="39"/>
      <c r="C87" s="204" t="s">
        <v>168</v>
      </c>
      <c r="D87" s="204" t="s">
        <v>162</v>
      </c>
      <c r="E87" s="205" t="s">
        <v>1530</v>
      </c>
      <c r="F87" s="206" t="s">
        <v>1531</v>
      </c>
      <c r="G87" s="207" t="s">
        <v>278</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1532</v>
      </c>
    </row>
    <row r="88" s="2" customFormat="1" ht="24.15" customHeight="1">
      <c r="A88" s="38"/>
      <c r="B88" s="39"/>
      <c r="C88" s="204" t="s">
        <v>161</v>
      </c>
      <c r="D88" s="204" t="s">
        <v>162</v>
      </c>
      <c r="E88" s="205" t="s">
        <v>1533</v>
      </c>
      <c r="F88" s="206" t="s">
        <v>1534</v>
      </c>
      <c r="G88" s="207" t="s">
        <v>278</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1535</v>
      </c>
    </row>
    <row r="89" s="2" customFormat="1" ht="24.15" customHeight="1">
      <c r="A89" s="38"/>
      <c r="B89" s="39"/>
      <c r="C89" s="204" t="s">
        <v>184</v>
      </c>
      <c r="D89" s="204" t="s">
        <v>162</v>
      </c>
      <c r="E89" s="205" t="s">
        <v>1536</v>
      </c>
      <c r="F89" s="206" t="s">
        <v>1537</v>
      </c>
      <c r="G89" s="207" t="s">
        <v>1256</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299</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299</v>
      </c>
      <c r="BM89" s="215" t="s">
        <v>1538</v>
      </c>
    </row>
    <row r="90" s="2" customFormat="1">
      <c r="A90" s="38"/>
      <c r="B90" s="39"/>
      <c r="C90" s="40"/>
      <c r="D90" s="217" t="s">
        <v>170</v>
      </c>
      <c r="E90" s="40"/>
      <c r="F90" s="218" t="s">
        <v>1539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1540</v>
      </c>
      <c r="F91" s="206" t="s">
        <v>1541</v>
      </c>
      <c r="G91" s="207" t="s">
        <v>1256</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1542</v>
      </c>
    </row>
    <row r="92" s="2" customFormat="1">
      <c r="A92" s="38"/>
      <c r="B92" s="39"/>
      <c r="C92" s="40"/>
      <c r="D92" s="217" t="s">
        <v>170</v>
      </c>
      <c r="E92" s="40"/>
      <c r="F92" s="218" t="s">
        <v>1539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193</v>
      </c>
      <c r="D93" s="254" t="s">
        <v>203</v>
      </c>
      <c r="E93" s="255" t="s">
        <v>1543</v>
      </c>
      <c r="F93" s="256" t="s">
        <v>1544</v>
      </c>
      <c r="G93" s="257" t="s">
        <v>712</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203</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1545</v>
      </c>
    </row>
    <row r="94" s="2" customFormat="1" ht="24.15" customHeight="1">
      <c r="A94" s="38"/>
      <c r="B94" s="39"/>
      <c r="C94" s="204" t="s">
        <v>202</v>
      </c>
      <c r="D94" s="204" t="s">
        <v>162</v>
      </c>
      <c r="E94" s="205" t="s">
        <v>1274</v>
      </c>
      <c r="F94" s="206" t="s">
        <v>1275</v>
      </c>
      <c r="G94" s="207" t="s">
        <v>712</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1546</v>
      </c>
    </row>
    <row r="95" s="2" customFormat="1">
      <c r="A95" s="38"/>
      <c r="B95" s="39"/>
      <c r="C95" s="40"/>
      <c r="D95" s="217" t="s">
        <v>170</v>
      </c>
      <c r="E95" s="40"/>
      <c r="F95" s="218" t="s">
        <v>1277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1547</v>
      </c>
      <c r="F96" s="206" t="s">
        <v>1548</v>
      </c>
      <c r="G96" s="207" t="s">
        <v>278</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1549</v>
      </c>
    </row>
    <row r="97" s="2" customFormat="1" ht="14.4" customHeight="1">
      <c r="A97" s="38"/>
      <c r="B97" s="39"/>
      <c r="C97" s="204" t="s">
        <v>100</v>
      </c>
      <c r="D97" s="204" t="s">
        <v>162</v>
      </c>
      <c r="E97" s="205" t="s">
        <v>1550</v>
      </c>
      <c r="F97" s="206" t="s">
        <v>1551</v>
      </c>
      <c r="G97" s="207" t="s">
        <v>712</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299</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299</v>
      </c>
      <c r="BM97" s="215" t="s">
        <v>1552</v>
      </c>
    </row>
    <row r="98" s="2" customFormat="1">
      <c r="A98" s="38"/>
      <c r="B98" s="39"/>
      <c r="C98" s="40"/>
      <c r="D98" s="217" t="s">
        <v>170</v>
      </c>
      <c r="E98" s="40"/>
      <c r="F98" s="218" t="s">
        <v>1553</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103</v>
      </c>
      <c r="D99" s="204" t="s">
        <v>162</v>
      </c>
      <c r="E99" s="205" t="s">
        <v>1554</v>
      </c>
      <c r="F99" s="206" t="s">
        <v>1555</v>
      </c>
      <c r="G99" s="207" t="s">
        <v>712</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299</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299</v>
      </c>
      <c r="BM99" s="215" t="s">
        <v>1556</v>
      </c>
    </row>
    <row r="100" s="2" customFormat="1" ht="37.8" customHeight="1">
      <c r="A100" s="38"/>
      <c r="B100" s="39"/>
      <c r="C100" s="204" t="s">
        <v>216</v>
      </c>
      <c r="D100" s="204" t="s">
        <v>162</v>
      </c>
      <c r="E100" s="205" t="s">
        <v>1557</v>
      </c>
      <c r="F100" s="206" t="s">
        <v>1558</v>
      </c>
      <c r="G100" s="207" t="s">
        <v>516</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299</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299</v>
      </c>
      <c r="BM100" s="215" t="s">
        <v>1559</v>
      </c>
    </row>
    <row r="101" s="2" customFormat="1">
      <c r="A101" s="38"/>
      <c r="B101" s="39"/>
      <c r="C101" s="40"/>
      <c r="D101" s="217" t="s">
        <v>170</v>
      </c>
      <c r="E101" s="40"/>
      <c r="F101" s="218" t="s">
        <v>671</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1560</v>
      </c>
      <c r="F102" s="202" t="s">
        <v>1561</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106</v>
      </c>
      <c r="D103" s="204" t="s">
        <v>162</v>
      </c>
      <c r="E103" s="205" t="s">
        <v>1562</v>
      </c>
      <c r="F103" s="206" t="s">
        <v>1563</v>
      </c>
      <c r="G103" s="207" t="s">
        <v>712</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1564</v>
      </c>
    </row>
    <row r="104" s="12" customFormat="1" ht="22.8" customHeight="1">
      <c r="A104" s="12"/>
      <c r="B104" s="188"/>
      <c r="C104" s="189"/>
      <c r="D104" s="190" t="s">
        <v>71</v>
      </c>
      <c r="E104" s="202" t="s">
        <v>811</v>
      </c>
      <c r="F104" s="202" t="s">
        <v>812</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109</v>
      </c>
      <c r="D105" s="204" t="s">
        <v>162</v>
      </c>
      <c r="E105" s="205" t="s">
        <v>1485</v>
      </c>
      <c r="F105" s="206" t="s">
        <v>1486</v>
      </c>
      <c r="G105" s="207" t="s">
        <v>278</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1565</v>
      </c>
    </row>
    <row r="106" s="2" customFormat="1" ht="24.15" customHeight="1">
      <c r="A106" s="38"/>
      <c r="B106" s="39"/>
      <c r="C106" s="204" t="s">
        <v>14</v>
      </c>
      <c r="D106" s="204" t="s">
        <v>162</v>
      </c>
      <c r="E106" s="205" t="s">
        <v>1488</v>
      </c>
      <c r="F106" s="206" t="s">
        <v>1489</v>
      </c>
      <c r="G106" s="207" t="s">
        <v>278</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1566</v>
      </c>
    </row>
    <row r="107" s="2" customFormat="1" ht="24.15" customHeight="1">
      <c r="A107" s="38"/>
      <c r="B107" s="39"/>
      <c r="C107" s="204" t="s">
        <v>8</v>
      </c>
      <c r="D107" s="204" t="s">
        <v>162</v>
      </c>
      <c r="E107" s="205" t="s">
        <v>1491</v>
      </c>
      <c r="F107" s="206" t="s">
        <v>1492</v>
      </c>
      <c r="G107" s="207" t="s">
        <v>278</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299</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299</v>
      </c>
      <c r="BM107" s="215" t="s">
        <v>1567</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8o5aurUUgE0zaQjftYaabltz676ZdzHhRDbVJS66C7uY3T6JqXErHb7ou3R8pQHZFzg2DJVt0QsJae+TQApW9Q==" hashValue="z2JNQNQAimTNqtZh13Wpbd66R+Jzjah2ucNCvLz83MnJhptRfx10PFVqdBHJDyIDsJrboHeEqCjdPdkd8gktFw=="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1569</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1570</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277/14</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277/14</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203</v>
      </c>
      <c r="F82" s="191" t="s">
        <v>1571</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1572</v>
      </c>
      <c r="F83" s="202" t="s">
        <v>1573</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1574</v>
      </c>
      <c r="F84" s="206" t="s">
        <v>1575</v>
      </c>
      <c r="G84" s="207" t="s">
        <v>1256</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618</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618</v>
      </c>
      <c r="BM84" s="215" t="s">
        <v>1576</v>
      </c>
    </row>
    <row r="85" s="2" customFormat="1">
      <c r="A85" s="38"/>
      <c r="B85" s="39"/>
      <c r="C85" s="40"/>
      <c r="D85" s="217" t="s">
        <v>1262</v>
      </c>
      <c r="E85" s="40"/>
      <c r="F85" s="218" t="s">
        <v>1577</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1262</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c1jv9Wi3F9YgQynpsDtAQnnx4VgiDium9BR4NCLQ3/YhDNMrlZ4UIzkhhMv+g2+UHxPDbAo0yV3RYUzKd/Ys6w==" hashValue="KDfqNV37PpAcTogI2oTmCqGmJzXfvcmIuCjvRUTmVp6RhMd8sksEGnfeYcywj5TlJvlRukzGu6vwgsAKsL8mW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1579</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1580</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1581</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277/14</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277/14</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1582</v>
      </c>
      <c r="F83" s="191" t="s">
        <v>1583</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1584</v>
      </c>
      <c r="F84" s="202" t="s">
        <v>1585</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1586</v>
      </c>
      <c r="F85" s="206" t="s">
        <v>1587</v>
      </c>
      <c r="G85" s="207" t="s">
        <v>1256</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1588</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1588</v>
      </c>
      <c r="BM85" s="215" t="s">
        <v>1589</v>
      </c>
    </row>
    <row r="86" s="2" customFormat="1">
      <c r="A86" s="38"/>
      <c r="B86" s="39"/>
      <c r="C86" s="40"/>
      <c r="D86" s="217" t="s">
        <v>1262</v>
      </c>
      <c r="E86" s="40"/>
      <c r="F86" s="218" t="s">
        <v>1590</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1262</v>
      </c>
      <c r="AU86" s="17" t="s">
        <v>168</v>
      </c>
    </row>
    <row r="87" s="12" customFormat="1" ht="22.8" customHeight="1">
      <c r="A87" s="12"/>
      <c r="B87" s="188"/>
      <c r="C87" s="189"/>
      <c r="D87" s="190" t="s">
        <v>71</v>
      </c>
      <c r="E87" s="202" t="s">
        <v>1591</v>
      </c>
      <c r="F87" s="202" t="s">
        <v>1592</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1593</v>
      </c>
      <c r="F88" s="206" t="s">
        <v>1594</v>
      </c>
      <c r="G88" s="207" t="s">
        <v>1256</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1588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1588</v>
      </c>
      <c r="BM88" s="215" t="s">
        <v>1595</v>
      </c>
    </row>
    <row r="89" s="2" customFormat="1">
      <c r="A89" s="38"/>
      <c r="B89" s="39"/>
      <c r="C89" s="40"/>
      <c r="D89" s="217" t="s">
        <v>1262</v>
      </c>
      <c r="E89" s="40"/>
      <c r="F89" s="218" t="s">
        <v>1596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1262</v>
      </c>
      <c r="AU89" s="17" t="s">
        <v>168</v>
      </c>
    </row>
    <row r="90" s="2" customFormat="1" ht="14.4" customHeight="1">
      <c r="A90" s="38"/>
      <c r="B90" s="39"/>
      <c r="C90" s="204" t="s">
        <v>161</v>
      </c>
      <c r="D90" s="204" t="s">
        <v>162</v>
      </c>
      <c r="E90" s="205" t="s">
        <v>1597</v>
      </c>
      <c r="F90" s="206" t="s">
        <v>1598</v>
      </c>
      <c r="G90" s="207" t="s">
        <v>1256</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1588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1588</v>
      </c>
      <c r="BM90" s="215" t="s">
        <v>1599</v>
      </c>
    </row>
    <row r="91" s="2" customFormat="1">
      <c r="A91" s="38"/>
      <c r="B91" s="39"/>
      <c r="C91" s="40"/>
      <c r="D91" s="217" t="s">
        <v>1262</v>
      </c>
      <c r="E91" s="40"/>
      <c r="F91" s="218" t="s">
        <v>1600</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1262</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FKXaDgFO685e50b57Cf7h6sDIaJ6aUbJao0Bw/pkvjxBN6KqwYyL8m0UaGUQuHLJkOQ9bwPb8gHzhiuKe3/QXQ==" hashValue="w7r4VrNJa3LnT806hi3iPoJ/H4mqcT720hNc2VlIKCDOcUpuMQea3yAIDnA4Mh91arFwD0z5akCs4WCLb9B7B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ROUND((SUM(BE95:BE943)),  2)</f>
        <v>0</v>
      </c>
      <c r="G33" s="38"/>
      <c r="H33" s="38"/>
      <c r="I33" s="148">
        <v>0.20999999999999999</v>
      </c>
      <c r="J33" s="147">
        <f>ROUND(((SUM(BE95:BE943))*I33),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ROUND((SUM(BF95:BF943)),  2)</f>
        <v>0</v>
      </c>
      <c r="G34" s="38"/>
      <c r="H34" s="38"/>
      <c r="I34" s="148">
        <v>0.14999999999999999</v>
      </c>
      <c r="J34" s="147">
        <f>ROUND(((SUM(BF95:BF943))*I34),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ROUND((SUM(BG95:BG943)),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ROUND((SUM(BH95:BH943)),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ROUND((SUM(BI95:BI943)),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J662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J704</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J714</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J717</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J734</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J740</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J797</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J798</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J830</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J837</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J879</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J917</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J923</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J935</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277/14</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277/14</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P96+P797</f>
        <v>0</v>
      </c>
      <c r="Q95" s="96"/>
      <c r="R95" s="185">
        <f>R96+R797</f>
        <v>26.345041630000004</v>
      </c>
      <c r="S95" s="96"/>
      <c r="T95" s="186">
        <f>T96+T797</f>
        <v>6.3193155000000001</v>
      </c>
      <c r="U95" s="38"/>
      <c r="V95" s="38"/>
      <c r="W95" s="38"/>
      <c r="X95" s="38"/>
      <c r="Y95" s="38"/>
      <c r="Z95" s="38"/>
      <c r="AA95" s="38"/>
      <c r="AB95" s="38"/>
      <c r="AC95" s="38"/>
      <c r="AD95" s="38"/>
      <c r="AE95" s="38"/>
      <c r="AT95" s="17" t="s">
        <v>71</v>
      </c>
      <c r="AU95" s="17" t="s">
        <v>126</v>
      </c>
      <c r="BK95" s="187">
        <f>BK96+BK797</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P97+P662+P704+P714</f>
        <v>0</v>
      </c>
      <c r="Q96" s="196"/>
      <c r="R96" s="197">
        <f>R97+R662+R704+R714</f>
        <v>23.940488650000006</v>
      </c>
      <c r="S96" s="196"/>
      <c r="T96" s="198">
        <f>T97+T662+T704+T714</f>
        <v>6.1005400000000005</v>
      </c>
      <c r="U96" s="12"/>
      <c r="V96" s="12"/>
      <c r="W96" s="12"/>
      <c r="X96" s="12"/>
      <c r="Y96" s="12"/>
      <c r="Z96" s="12"/>
      <c r="AA96" s="12"/>
      <c r="AB96" s="12"/>
      <c r="AC96" s="12"/>
      <c r="AD96" s="12"/>
      <c r="AE96" s="12"/>
      <c r="AR96" s="199" t="s">
        <v>80</v>
      </c>
      <c r="AT96" s="200" t="s">
        <v>71</v>
      </c>
      <c r="AU96" s="200" t="s">
        <v>72</v>
      </c>
      <c r="AY96" s="199" t="s">
        <v>158</v>
      </c>
      <c r="BK96" s="201">
        <f>BK97+BK662+BK704+BK714</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SUM(P98:P661)</f>
        <v>0</v>
      </c>
      <c r="Q97" s="196"/>
      <c r="R97" s="197">
        <f>SUM(R98:R661)</f>
        <v>19.863686250000004</v>
      </c>
      <c r="S97" s="196"/>
      <c r="T97" s="198">
        <f>SUM(T98:T661)</f>
        <v>0</v>
      </c>
      <c r="U97" s="12"/>
      <c r="V97" s="12"/>
      <c r="W97" s="12"/>
      <c r="X97" s="12"/>
      <c r="Y97" s="12"/>
      <c r="Z97" s="12"/>
      <c r="AA97" s="12"/>
      <c r="AB97" s="12"/>
      <c r="AC97" s="12"/>
      <c r="AD97" s="12"/>
      <c r="AE97" s="12"/>
      <c r="AR97" s="199" t="s">
        <v>80</v>
      </c>
      <c r="AT97" s="200" t="s">
        <v>71</v>
      </c>
      <c r="AU97" s="200" t="s">
        <v>80</v>
      </c>
      <c r="AY97" s="199" t="s">
        <v>158</v>
      </c>
      <c r="BK97" s="201">
        <f>SUM(BK98:BK661)</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31.48</v>
      </c>
      <c r="I111" s="209"/>
      <c r="J111" s="210">
        <f>ROUND(I111*H111,2)</f>
        <v>0</v>
      </c>
      <c r="K111" s="206" t="s">
        <v>166</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5" customFormat="1">
      <c r="A118" s="15"/>
      <c r="B118" s="243"/>
      <c r="C118" s="244"/>
      <c r="D118" s="217" t="s">
        <v>172</v>
      </c>
      <c r="E118" s="245" t="s">
        <v>19</v>
      </c>
      <c r="F118" s="246" t="s">
        <v>176</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172</v>
      </c>
      <c r="AU118" s="253" t="s">
        <v>168</v>
      </c>
      <c r="AV118" s="15" t="s">
        <v>167</v>
      </c>
      <c r="AW118" s="15" t="s">
        <v>33</v>
      </c>
      <c r="AX118" s="15" t="s">
        <v>80</v>
      </c>
      <c r="AY118" s="253" t="s">
        <v>158</v>
      </c>
    </row>
    <row r="119" s="2" customFormat="1" ht="37.8" customHeight="1">
      <c r="A119" s="38"/>
      <c r="B119" s="39"/>
      <c r="C119" s="204" t="s">
        <v>159</v>
      </c>
      <c r="D119" s="204" t="s">
        <v>162</v>
      </c>
      <c r="E119" s="205" t="s">
        <v>194</v>
      </c>
      <c r="F119" s="206" t="s">
        <v>195</v>
      </c>
      <c r="G119" s="207" t="s">
        <v>165</v>
      </c>
      <c r="H119" s="208">
        <v>23.149999999999999</v>
      </c>
      <c r="I119" s="209"/>
      <c r="J119" s="210">
        <f>ROUND(I119*H119,2)</f>
        <v>0</v>
      </c>
      <c r="K119" s="206" t="s">
        <v>166</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167</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196</v>
      </c>
    </row>
    <row r="120" s="2" customFormat="1">
      <c r="A120" s="38"/>
      <c r="B120" s="39"/>
      <c r="C120" s="40"/>
      <c r="D120" s="217" t="s">
        <v>170</v>
      </c>
      <c r="E120" s="40"/>
      <c r="F120" s="218" t="s">
        <v>197</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170</v>
      </c>
      <c r="AU120" s="17" t="s">
        <v>168</v>
      </c>
    </row>
    <row r="121" s="13" customFormat="1">
      <c r="A121" s="13"/>
      <c r="B121" s="222"/>
      <c r="C121" s="223"/>
      <c r="D121" s="217" t="s">
        <v>172</v>
      </c>
      <c r="E121" s="224" t="s">
        <v>19</v>
      </c>
      <c r="F121" s="225" t="s">
        <v>188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172</v>
      </c>
      <c r="AU121" s="231" t="s">
        <v>168</v>
      </c>
      <c r="AV121" s="13" t="s">
        <v>80</v>
      </c>
      <c r="AW121" s="13" t="s">
        <v>33</v>
      </c>
      <c r="AX121" s="13" t="s">
        <v>72</v>
      </c>
      <c r="AY121" s="231" t="s">
        <v>158</v>
      </c>
    </row>
    <row r="122" s="14" customFormat="1">
      <c r="A122" s="14"/>
      <c r="B122" s="232"/>
      <c r="C122" s="233"/>
      <c r="D122" s="217" t="s">
        <v>172</v>
      </c>
      <c r="E122" s="234" t="s">
        <v>19</v>
      </c>
      <c r="F122" s="235" t="s">
        <v>189</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33</v>
      </c>
      <c r="AX122" s="14" t="s">
        <v>72</v>
      </c>
      <c r="AY122" s="242" t="s">
        <v>158</v>
      </c>
    </row>
    <row r="123" s="15" customFormat="1">
      <c r="A123" s="15"/>
      <c r="B123" s="243"/>
      <c r="C123" s="244"/>
      <c r="D123" s="217" t="s">
        <v>172</v>
      </c>
      <c r="E123" s="245" t="s">
        <v>19</v>
      </c>
      <c r="F123" s="246" t="s">
        <v>176</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172</v>
      </c>
      <c r="AU123" s="253" t="s">
        <v>168</v>
      </c>
      <c r="AV123" s="15" t="s">
        <v>167</v>
      </c>
      <c r="AW123" s="15" t="s">
        <v>33</v>
      </c>
      <c r="AX123" s="15" t="s">
        <v>80</v>
      </c>
      <c r="AY123" s="253" t="s">
        <v>158</v>
      </c>
    </row>
    <row r="124" s="2" customFormat="1" ht="49.05" customHeight="1">
      <c r="A124" s="38"/>
      <c r="B124" s="39"/>
      <c r="C124" s="204" t="s">
        <v>193</v>
      </c>
      <c r="D124" s="204" t="s">
        <v>162</v>
      </c>
      <c r="E124" s="205" t="s">
        <v>198</v>
      </c>
      <c r="F124" s="206" t="s">
        <v>199</v>
      </c>
      <c r="G124" s="207" t="s">
        <v>165</v>
      </c>
      <c r="H124" s="208">
        <v>1.3300000000000001</v>
      </c>
      <c r="I124" s="209"/>
      <c r="J124" s="210">
        <f>ROUND(I124*H124,2)</f>
        <v>0</v>
      </c>
      <c r="K124" s="206" t="s">
        <v>166</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167</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200</v>
      </c>
    </row>
    <row r="125" s="2" customFormat="1">
      <c r="A125" s="38"/>
      <c r="B125" s="39"/>
      <c r="C125" s="40"/>
      <c r="D125" s="217" t="s">
        <v>170</v>
      </c>
      <c r="E125" s="40"/>
      <c r="F125" s="218" t="s">
        <v>201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3" customFormat="1">
      <c r="A126" s="13"/>
      <c r="B126" s="222"/>
      <c r="C126" s="223"/>
      <c r="D126" s="217" t="s">
        <v>172</v>
      </c>
      <c r="E126" s="224" t="s">
        <v>19</v>
      </c>
      <c r="F126" s="225" t="s">
        <v>190</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172</v>
      </c>
      <c r="AU126" s="231" t="s">
        <v>168</v>
      </c>
      <c r="AV126" s="13" t="s">
        <v>80</v>
      </c>
      <c r="AW126" s="13" t="s">
        <v>33</v>
      </c>
      <c r="AX126" s="13" t="s">
        <v>72</v>
      </c>
      <c r="AY126" s="231" t="s">
        <v>158</v>
      </c>
    </row>
    <row r="127" s="14" customFormat="1">
      <c r="A127" s="14"/>
      <c r="B127" s="232"/>
      <c r="C127" s="233"/>
      <c r="D127" s="217" t="s">
        <v>172</v>
      </c>
      <c r="E127" s="234" t="s">
        <v>19</v>
      </c>
      <c r="F127" s="235" t="s">
        <v>191</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168</v>
      </c>
      <c r="AV127" s="14" t="s">
        <v>168</v>
      </c>
      <c r="AW127" s="14" t="s">
        <v>33</v>
      </c>
      <c r="AX127" s="14" t="s">
        <v>72</v>
      </c>
      <c r="AY127" s="242" t="s">
        <v>158</v>
      </c>
    </row>
    <row r="128" s="15" customFormat="1">
      <c r="A128" s="15"/>
      <c r="B128" s="243"/>
      <c r="C128" s="244"/>
      <c r="D128" s="217" t="s">
        <v>172</v>
      </c>
      <c r="E128" s="245" t="s">
        <v>19</v>
      </c>
      <c r="F128" s="246" t="s">
        <v>176</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168</v>
      </c>
      <c r="AV128" s="15" t="s">
        <v>167</v>
      </c>
      <c r="AW128" s="15" t="s">
        <v>33</v>
      </c>
      <c r="AX128" s="15" t="s">
        <v>80</v>
      </c>
      <c r="AY128" s="253" t="s">
        <v>158</v>
      </c>
    </row>
    <row r="129" s="2" customFormat="1" ht="24.15" customHeight="1">
      <c r="A129" s="38"/>
      <c r="B129" s="39"/>
      <c r="C129" s="254" t="s">
        <v>202</v>
      </c>
      <c r="D129" s="254" t="s">
        <v>203</v>
      </c>
      <c r="E129" s="255" t="s">
        <v>204</v>
      </c>
      <c r="F129" s="256" t="s">
        <v>205</v>
      </c>
      <c r="G129" s="257" t="s">
        <v>165</v>
      </c>
      <c r="H129" s="258">
        <v>1.3300000000000001</v>
      </c>
      <c r="I129" s="259"/>
      <c r="J129" s="260">
        <f>ROUND(I129*H129,2)</f>
        <v>0</v>
      </c>
      <c r="K129" s="256" t="s">
        <v>166</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202</v>
      </c>
      <c r="AT129" s="215" t="s">
        <v>203</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206</v>
      </c>
    </row>
    <row r="130" s="2" customFormat="1" ht="49.05" customHeight="1">
      <c r="A130" s="38"/>
      <c r="B130" s="39"/>
      <c r="C130" s="204" t="s">
        <v>207</v>
      </c>
      <c r="D130" s="204" t="s">
        <v>162</v>
      </c>
      <c r="E130" s="205" t="s">
        <v>208</v>
      </c>
      <c r="F130" s="206" t="s">
        <v>209</v>
      </c>
      <c r="G130" s="207" t="s">
        <v>165</v>
      </c>
      <c r="H130" s="208">
        <v>7</v>
      </c>
      <c r="I130" s="209"/>
      <c r="J130" s="210">
        <f>ROUND(I130*H130,2)</f>
        <v>0</v>
      </c>
      <c r="K130" s="206" t="s">
        <v>166</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210</v>
      </c>
    </row>
    <row r="131" s="2" customFormat="1">
      <c r="A131" s="38"/>
      <c r="B131" s="39"/>
      <c r="C131" s="40"/>
      <c r="D131" s="217" t="s">
        <v>170</v>
      </c>
      <c r="E131" s="40"/>
      <c r="F131" s="218" t="s">
        <v>201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3" customFormat="1">
      <c r="A132" s="13"/>
      <c r="B132" s="222"/>
      <c r="C132" s="223"/>
      <c r="D132" s="217" t="s">
        <v>172</v>
      </c>
      <c r="E132" s="224" t="s">
        <v>19</v>
      </c>
      <c r="F132" s="225" t="s">
        <v>192</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172</v>
      </c>
      <c r="AU132" s="231" t="s">
        <v>168</v>
      </c>
      <c r="AV132" s="13" t="s">
        <v>80</v>
      </c>
      <c r="AW132" s="13" t="s">
        <v>33</v>
      </c>
      <c r="AX132" s="13" t="s">
        <v>72</v>
      </c>
      <c r="AY132" s="231" t="s">
        <v>158</v>
      </c>
    </row>
    <row r="133" s="14" customFormat="1">
      <c r="A133" s="14"/>
      <c r="B133" s="232"/>
      <c r="C133" s="233"/>
      <c r="D133" s="217" t="s">
        <v>172</v>
      </c>
      <c r="E133" s="234" t="s">
        <v>19</v>
      </c>
      <c r="F133" s="235" t="s">
        <v>193</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172</v>
      </c>
      <c r="AU133" s="242" t="s">
        <v>168</v>
      </c>
      <c r="AV133" s="14" t="s">
        <v>168</v>
      </c>
      <c r="AW133" s="14" t="s">
        <v>33</v>
      </c>
      <c r="AX133" s="14" t="s">
        <v>80</v>
      </c>
      <c r="AY133" s="242" t="s">
        <v>158</v>
      </c>
    </row>
    <row r="134" s="2" customFormat="1" ht="24.15" customHeight="1">
      <c r="A134" s="38"/>
      <c r="B134" s="39"/>
      <c r="C134" s="254" t="s">
        <v>211</v>
      </c>
      <c r="D134" s="254" t="s">
        <v>203</v>
      </c>
      <c r="E134" s="255" t="s">
        <v>212</v>
      </c>
      <c r="F134" s="256" t="s">
        <v>213</v>
      </c>
      <c r="G134" s="257" t="s">
        <v>165</v>
      </c>
      <c r="H134" s="258">
        <v>7.1399999999999997</v>
      </c>
      <c r="I134" s="259"/>
      <c r="J134" s="260">
        <f>ROUND(I134*H134,2)</f>
        <v>0</v>
      </c>
      <c r="K134" s="256" t="s">
        <v>166</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202</v>
      </c>
      <c r="AT134" s="215" t="s">
        <v>203</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214</v>
      </c>
    </row>
    <row r="135" s="14" customFormat="1">
      <c r="A135" s="14"/>
      <c r="B135" s="232"/>
      <c r="C135" s="233"/>
      <c r="D135" s="217" t="s">
        <v>172</v>
      </c>
      <c r="E135" s="233"/>
      <c r="F135" s="235" t="s">
        <v>215</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4</v>
      </c>
      <c r="AX135" s="14" t="s">
        <v>80</v>
      </c>
      <c r="AY135" s="242" t="s">
        <v>158</v>
      </c>
    </row>
    <row r="136" s="2" customFormat="1" ht="62.7" customHeight="1">
      <c r="A136" s="38"/>
      <c r="B136" s="39"/>
      <c r="C136" s="204" t="s">
        <v>216</v>
      </c>
      <c r="D136" s="204" t="s">
        <v>162</v>
      </c>
      <c r="E136" s="205" t="s">
        <v>217</v>
      </c>
      <c r="F136" s="206" t="s">
        <v>218</v>
      </c>
      <c r="G136" s="207" t="s">
        <v>165</v>
      </c>
      <c r="H136" s="208">
        <v>31.48</v>
      </c>
      <c r="I136" s="209"/>
      <c r="J136" s="210">
        <f>ROUND(I136*H136,2)</f>
        <v>0</v>
      </c>
      <c r="K136" s="206" t="s">
        <v>166</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167</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167</v>
      </c>
      <c r="BM136" s="215" t="s">
        <v>219</v>
      </c>
    </row>
    <row r="137" s="13" customFormat="1">
      <c r="A137" s="13"/>
      <c r="B137" s="222"/>
      <c r="C137" s="223"/>
      <c r="D137" s="217" t="s">
        <v>172</v>
      </c>
      <c r="E137" s="224" t="s">
        <v>19</v>
      </c>
      <c r="F137" s="225" t="s">
        <v>188</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172</v>
      </c>
      <c r="AU137" s="231" t="s">
        <v>168</v>
      </c>
      <c r="AV137" s="13" t="s">
        <v>80</v>
      </c>
      <c r="AW137" s="13" t="s">
        <v>33</v>
      </c>
      <c r="AX137" s="13" t="s">
        <v>72</v>
      </c>
      <c r="AY137" s="231" t="s">
        <v>158</v>
      </c>
    </row>
    <row r="138" s="14" customFormat="1">
      <c r="A138" s="14"/>
      <c r="B138" s="232"/>
      <c r="C138" s="233"/>
      <c r="D138" s="217" t="s">
        <v>172</v>
      </c>
      <c r="E138" s="234" t="s">
        <v>19</v>
      </c>
      <c r="F138" s="235" t="s">
        <v>189</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3" customFormat="1">
      <c r="A139" s="13"/>
      <c r="B139" s="222"/>
      <c r="C139" s="223"/>
      <c r="D139" s="217" t="s">
        <v>172</v>
      </c>
      <c r="E139" s="224" t="s">
        <v>19</v>
      </c>
      <c r="F139" s="225" t="s">
        <v>190</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172</v>
      </c>
      <c r="AU139" s="231" t="s">
        <v>168</v>
      </c>
      <c r="AV139" s="13" t="s">
        <v>80</v>
      </c>
      <c r="AW139" s="13" t="s">
        <v>33</v>
      </c>
      <c r="AX139" s="13" t="s">
        <v>72</v>
      </c>
      <c r="AY139" s="231" t="s">
        <v>158</v>
      </c>
    </row>
    <row r="140" s="14" customFormat="1">
      <c r="A140" s="14"/>
      <c r="B140" s="232"/>
      <c r="C140" s="233"/>
      <c r="D140" s="217" t="s">
        <v>172</v>
      </c>
      <c r="E140" s="234" t="s">
        <v>19</v>
      </c>
      <c r="F140" s="235" t="s">
        <v>191</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3" customFormat="1">
      <c r="A141" s="13"/>
      <c r="B141" s="222"/>
      <c r="C141" s="223"/>
      <c r="D141" s="217" t="s">
        <v>172</v>
      </c>
      <c r="E141" s="224" t="s">
        <v>19</v>
      </c>
      <c r="F141" s="225" t="s">
        <v>192</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193</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5" customFormat="1">
      <c r="A143" s="15"/>
      <c r="B143" s="243"/>
      <c r="C143" s="244"/>
      <c r="D143" s="217" t="s">
        <v>172</v>
      </c>
      <c r="E143" s="245" t="s">
        <v>19</v>
      </c>
      <c r="F143" s="246" t="s">
        <v>176</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172</v>
      </c>
      <c r="AU143" s="253" t="s">
        <v>168</v>
      </c>
      <c r="AV143" s="15" t="s">
        <v>167</v>
      </c>
      <c r="AW143" s="15" t="s">
        <v>33</v>
      </c>
      <c r="AX143" s="15" t="s">
        <v>80</v>
      </c>
      <c r="AY143" s="253" t="s">
        <v>158</v>
      </c>
    </row>
    <row r="144" s="2" customFormat="1" ht="24.15" customHeight="1">
      <c r="A144" s="38"/>
      <c r="B144" s="39"/>
      <c r="C144" s="204" t="s">
        <v>100</v>
      </c>
      <c r="D144" s="204" t="s">
        <v>162</v>
      </c>
      <c r="E144" s="205" t="s">
        <v>220</v>
      </c>
      <c r="F144" s="206" t="s">
        <v>221</v>
      </c>
      <c r="G144" s="207" t="s">
        <v>165</v>
      </c>
      <c r="H144" s="208">
        <v>552.55499999999995</v>
      </c>
      <c r="I144" s="209"/>
      <c r="J144" s="210">
        <f>ROUND(I144*H144,2)</f>
        <v>0</v>
      </c>
      <c r="K144" s="206" t="s">
        <v>166</v>
      </c>
      <c r="L144" s="44"/>
      <c r="M144" s="211" t="s">
        <v>19</v>
      </c>
      <c r="N144" s="212" t="s">
        <v>44</v>
      </c>
      <c r="O144" s="84"/>
      <c r="P144" s="213">
        <f>O144*H144</f>
        <v>0</v>
      </c>
      <c r="Q144" s="213">
        <v>0.00025999999999999998</v>
      </c>
      <c r="R144" s="213">
        <f>Q144*H144</f>
        <v>0.14366429999999997</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222</v>
      </c>
    </row>
    <row r="145" s="13" customFormat="1">
      <c r="A145" s="13"/>
      <c r="B145" s="222"/>
      <c r="C145" s="223"/>
      <c r="D145" s="217" t="s">
        <v>172</v>
      </c>
      <c r="E145" s="224" t="s">
        <v>19</v>
      </c>
      <c r="F145" s="225" t="s">
        <v>223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224</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225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3" customFormat="1">
      <c r="A148" s="13"/>
      <c r="B148" s="222"/>
      <c r="C148" s="223"/>
      <c r="D148" s="217" t="s">
        <v>172</v>
      </c>
      <c r="E148" s="224" t="s">
        <v>19</v>
      </c>
      <c r="F148" s="225" t="s">
        <v>226</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172</v>
      </c>
      <c r="AU148" s="231" t="s">
        <v>168</v>
      </c>
      <c r="AV148" s="13" t="s">
        <v>80</v>
      </c>
      <c r="AW148" s="13" t="s">
        <v>33</v>
      </c>
      <c r="AX148" s="13" t="s">
        <v>72</v>
      </c>
      <c r="AY148" s="231" t="s">
        <v>158</v>
      </c>
    </row>
    <row r="149" s="14" customFormat="1">
      <c r="A149" s="14"/>
      <c r="B149" s="232"/>
      <c r="C149" s="233"/>
      <c r="D149" s="217" t="s">
        <v>172</v>
      </c>
      <c r="E149" s="234" t="s">
        <v>19</v>
      </c>
      <c r="F149" s="235" t="s">
        <v>227</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172</v>
      </c>
      <c r="AU149" s="242" t="s">
        <v>168</v>
      </c>
      <c r="AV149" s="14" t="s">
        <v>168</v>
      </c>
      <c r="AW149" s="14" t="s">
        <v>33</v>
      </c>
      <c r="AX149" s="14" t="s">
        <v>72</v>
      </c>
      <c r="AY149" s="242" t="s">
        <v>158</v>
      </c>
    </row>
    <row r="150" s="14" customFormat="1">
      <c r="A150" s="14"/>
      <c r="B150" s="232"/>
      <c r="C150" s="233"/>
      <c r="D150" s="217" t="s">
        <v>172</v>
      </c>
      <c r="E150" s="234" t="s">
        <v>19</v>
      </c>
      <c r="F150" s="235" t="s">
        <v>228</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72</v>
      </c>
      <c r="AY150" s="242" t="s">
        <v>158</v>
      </c>
    </row>
    <row r="151" s="13" customFormat="1">
      <c r="A151" s="13"/>
      <c r="B151" s="222"/>
      <c r="C151" s="223"/>
      <c r="D151" s="217" t="s">
        <v>172</v>
      </c>
      <c r="E151" s="224" t="s">
        <v>19</v>
      </c>
      <c r="F151" s="225" t="s">
        <v>229</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230</v>
      </c>
      <c r="G152" s="233"/>
      <c r="H152" s="236">
        <v>10.35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231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232</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72</v>
      </c>
      <c r="AY154" s="242" t="s">
        <v>158</v>
      </c>
    </row>
    <row r="155" s="13" customFormat="1">
      <c r="A155" s="13"/>
      <c r="B155" s="222"/>
      <c r="C155" s="223"/>
      <c r="D155" s="217" t="s">
        <v>172</v>
      </c>
      <c r="E155" s="224" t="s">
        <v>19</v>
      </c>
      <c r="F155" s="225" t="s">
        <v>225</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172</v>
      </c>
      <c r="AU155" s="231" t="s">
        <v>168</v>
      </c>
      <c r="AV155" s="13" t="s">
        <v>80</v>
      </c>
      <c r="AW155" s="13" t="s">
        <v>33</v>
      </c>
      <c r="AX155" s="13" t="s">
        <v>72</v>
      </c>
      <c r="AY155" s="231" t="s">
        <v>158</v>
      </c>
    </row>
    <row r="156" s="13" customFormat="1">
      <c r="A156" s="13"/>
      <c r="B156" s="222"/>
      <c r="C156" s="223"/>
      <c r="D156" s="217" t="s">
        <v>172</v>
      </c>
      <c r="E156" s="224" t="s">
        <v>19</v>
      </c>
      <c r="F156" s="225" t="s">
        <v>226</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233</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72</v>
      </c>
      <c r="AY157" s="242" t="s">
        <v>158</v>
      </c>
    </row>
    <row r="158" s="13" customFormat="1">
      <c r="A158" s="13"/>
      <c r="B158" s="222"/>
      <c r="C158" s="223"/>
      <c r="D158" s="217" t="s">
        <v>172</v>
      </c>
      <c r="E158" s="224" t="s">
        <v>19</v>
      </c>
      <c r="F158" s="225" t="s">
        <v>229</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234</v>
      </c>
      <c r="G159" s="233"/>
      <c r="H159" s="236">
        <v>15.525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72</v>
      </c>
      <c r="AY159" s="242" t="s">
        <v>158</v>
      </c>
    </row>
    <row r="160" s="13" customFormat="1">
      <c r="A160" s="13"/>
      <c r="B160" s="222"/>
      <c r="C160" s="223"/>
      <c r="D160" s="217" t="s">
        <v>172</v>
      </c>
      <c r="E160" s="224" t="s">
        <v>19</v>
      </c>
      <c r="F160" s="225" t="s">
        <v>231</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235</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226</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236</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237</v>
      </c>
      <c r="G165" s="233"/>
      <c r="H165" s="236">
        <v>72.450000000000003</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238</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239</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231</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240</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241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242</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243</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244</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245</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238</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246</v>
      </c>
      <c r="G176" s="233"/>
      <c r="H176" s="236">
        <v>-1.2150000000000001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3" customFormat="1">
      <c r="A177" s="13"/>
      <c r="B177" s="222"/>
      <c r="C177" s="223"/>
      <c r="D177" s="217" t="s">
        <v>172</v>
      </c>
      <c r="E177" s="224" t="s">
        <v>19</v>
      </c>
      <c r="F177" s="225" t="s">
        <v>247</v>
      </c>
      <c r="G177" s="223"/>
      <c r="H177" s="224" t="s">
        <v>19</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172</v>
      </c>
      <c r="AU177" s="231" t="s">
        <v>168</v>
      </c>
      <c r="AV177" s="13" t="s">
        <v>80</v>
      </c>
      <c r="AW177" s="13" t="s">
        <v>33</v>
      </c>
      <c r="AX177" s="13" t="s">
        <v>72</v>
      </c>
      <c r="AY177" s="231" t="s">
        <v>158</v>
      </c>
    </row>
    <row r="178" s="14" customFormat="1">
      <c r="A178" s="14"/>
      <c r="B178" s="232"/>
      <c r="C178" s="233"/>
      <c r="D178" s="217" t="s">
        <v>172</v>
      </c>
      <c r="E178" s="234" t="s">
        <v>19</v>
      </c>
      <c r="F178" s="235" t="s">
        <v>248</v>
      </c>
      <c r="G178" s="233"/>
      <c r="H178" s="236">
        <v>36.75</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249</v>
      </c>
      <c r="G179" s="233"/>
      <c r="H179" s="236">
        <v>3.3599999999999999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250</v>
      </c>
      <c r="G180" s="233"/>
      <c r="H180" s="236">
        <v>2.4849999999999999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251</v>
      </c>
      <c r="G181" s="233"/>
      <c r="H181" s="236">
        <v>1.3999999999999999</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238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1.26</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3" customFormat="1">
      <c r="A184" s="13"/>
      <c r="B184" s="222"/>
      <c r="C184" s="223"/>
      <c r="D184" s="217" t="s">
        <v>172</v>
      </c>
      <c r="E184" s="224" t="s">
        <v>19</v>
      </c>
      <c r="F184" s="225" t="s">
        <v>253</v>
      </c>
      <c r="G184" s="223"/>
      <c r="H184" s="224" t="s">
        <v>19</v>
      </c>
      <c r="I184" s="226"/>
      <c r="J184" s="223"/>
      <c r="K184" s="223"/>
      <c r="L184" s="227"/>
      <c r="M184" s="228"/>
      <c r="N184" s="229"/>
      <c r="O184" s="229"/>
      <c r="P184" s="229"/>
      <c r="Q184" s="229"/>
      <c r="R184" s="229"/>
      <c r="S184" s="229"/>
      <c r="T184" s="230"/>
      <c r="U184" s="13"/>
      <c r="V184" s="13"/>
      <c r="W184" s="13"/>
      <c r="X184" s="13"/>
      <c r="Y184" s="13"/>
      <c r="Z184" s="13"/>
      <c r="AA184" s="13"/>
      <c r="AB184" s="13"/>
      <c r="AC184" s="13"/>
      <c r="AD184" s="13"/>
      <c r="AE184" s="13"/>
      <c r="AT184" s="231" t="s">
        <v>172</v>
      </c>
      <c r="AU184" s="231" t="s">
        <v>168</v>
      </c>
      <c r="AV184" s="13" t="s">
        <v>80</v>
      </c>
      <c r="AW184" s="13" t="s">
        <v>33</v>
      </c>
      <c r="AX184" s="13" t="s">
        <v>72</v>
      </c>
      <c r="AY184" s="231" t="s">
        <v>158</v>
      </c>
    </row>
    <row r="185" s="14" customFormat="1">
      <c r="A185" s="14"/>
      <c r="B185" s="232"/>
      <c r="C185" s="233"/>
      <c r="D185" s="217" t="s">
        <v>172</v>
      </c>
      <c r="E185" s="234" t="s">
        <v>19</v>
      </c>
      <c r="F185" s="235" t="s">
        <v>254</v>
      </c>
      <c r="G185" s="233"/>
      <c r="H185" s="236">
        <v>5.04</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2.52</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0.38500000000000001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238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258</v>
      </c>
      <c r="G190" s="233"/>
      <c r="H190" s="236">
        <v>0.315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3" customFormat="1">
      <c r="A191" s="13"/>
      <c r="B191" s="222"/>
      <c r="C191" s="223"/>
      <c r="D191" s="217" t="s">
        <v>172</v>
      </c>
      <c r="E191" s="224" t="s">
        <v>19</v>
      </c>
      <c r="F191" s="225" t="s">
        <v>259</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260</v>
      </c>
      <c r="G192" s="233"/>
      <c r="H192" s="236">
        <v>5.04</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72</v>
      </c>
      <c r="AY192" s="242" t="s">
        <v>158</v>
      </c>
    </row>
    <row r="193" s="14" customFormat="1">
      <c r="A193" s="14"/>
      <c r="B193" s="232"/>
      <c r="C193" s="233"/>
      <c r="D193" s="217" t="s">
        <v>172</v>
      </c>
      <c r="E193" s="234" t="s">
        <v>19</v>
      </c>
      <c r="F193" s="235" t="s">
        <v>261</v>
      </c>
      <c r="G193" s="233"/>
      <c r="H193" s="236">
        <v>4.8600000000000003</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3" customFormat="1">
      <c r="A194" s="13"/>
      <c r="B194" s="222"/>
      <c r="C194" s="223"/>
      <c r="D194" s="217" t="s">
        <v>172</v>
      </c>
      <c r="E194" s="224" t="s">
        <v>19</v>
      </c>
      <c r="F194" s="225" t="s">
        <v>182</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172</v>
      </c>
      <c r="AU194" s="231" t="s">
        <v>168</v>
      </c>
      <c r="AV194" s="13" t="s">
        <v>80</v>
      </c>
      <c r="AW194" s="13" t="s">
        <v>33</v>
      </c>
      <c r="AX194" s="13" t="s">
        <v>72</v>
      </c>
      <c r="AY194" s="231" t="s">
        <v>158</v>
      </c>
    </row>
    <row r="195" s="14" customFormat="1">
      <c r="A195" s="14"/>
      <c r="B195" s="232"/>
      <c r="C195" s="233"/>
      <c r="D195" s="217" t="s">
        <v>172</v>
      </c>
      <c r="E195" s="234" t="s">
        <v>19</v>
      </c>
      <c r="F195" s="235" t="s">
        <v>262</v>
      </c>
      <c r="G195" s="233"/>
      <c r="H195" s="236">
        <v>1.44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172</v>
      </c>
      <c r="AU195" s="242" t="s">
        <v>168</v>
      </c>
      <c r="AV195" s="14" t="s">
        <v>168</v>
      </c>
      <c r="AW195" s="14" t="s">
        <v>33</v>
      </c>
      <c r="AX195" s="14" t="s">
        <v>72</v>
      </c>
      <c r="AY195" s="242" t="s">
        <v>158</v>
      </c>
    </row>
    <row r="196" s="15" customFormat="1">
      <c r="A196" s="15"/>
      <c r="B196" s="243"/>
      <c r="C196" s="244"/>
      <c r="D196" s="217" t="s">
        <v>172</v>
      </c>
      <c r="E196" s="245" t="s">
        <v>19</v>
      </c>
      <c r="F196" s="246" t="s">
        <v>176</v>
      </c>
      <c r="G196" s="244"/>
      <c r="H196" s="247">
        <v>552.55500000000006</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172</v>
      </c>
      <c r="AU196" s="253" t="s">
        <v>168</v>
      </c>
      <c r="AV196" s="15" t="s">
        <v>167</v>
      </c>
      <c r="AW196" s="15" t="s">
        <v>33</v>
      </c>
      <c r="AX196" s="15" t="s">
        <v>80</v>
      </c>
      <c r="AY196" s="253" t="s">
        <v>158</v>
      </c>
    </row>
    <row r="197" s="2" customFormat="1" ht="24.15" customHeight="1">
      <c r="A197" s="38"/>
      <c r="B197" s="39"/>
      <c r="C197" s="204" t="s">
        <v>103</v>
      </c>
      <c r="D197" s="204" t="s">
        <v>162</v>
      </c>
      <c r="E197" s="205" t="s">
        <v>263</v>
      </c>
      <c r="F197" s="206" t="s">
        <v>264</v>
      </c>
      <c r="G197" s="207" t="s">
        <v>165</v>
      </c>
      <c r="H197" s="208">
        <v>468.54000000000002</v>
      </c>
      <c r="I197" s="209"/>
      <c r="J197" s="210">
        <f>ROUND(I197*H197,2)</f>
        <v>0</v>
      </c>
      <c r="K197" s="206" t="s">
        <v>166</v>
      </c>
      <c r="L197" s="44"/>
      <c r="M197" s="211" t="s">
        <v>19</v>
      </c>
      <c r="N197" s="212" t="s">
        <v>44</v>
      </c>
      <c r="O197" s="84"/>
      <c r="P197" s="213">
        <f>O197*H197</f>
        <v>0</v>
      </c>
      <c r="Q197" s="213">
        <v>0.0054599999999999996</v>
      </c>
      <c r="R197" s="213">
        <f>Q197*H197</f>
        <v>2.5582284</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265</v>
      </c>
    </row>
    <row r="198" s="2" customFormat="1">
      <c r="A198" s="38"/>
      <c r="B198" s="39"/>
      <c r="C198" s="40"/>
      <c r="D198" s="217" t="s">
        <v>170</v>
      </c>
      <c r="E198" s="40"/>
      <c r="F198" s="218" t="s">
        <v>266</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13" customFormat="1">
      <c r="A199" s="13"/>
      <c r="B199" s="222"/>
      <c r="C199" s="223"/>
      <c r="D199" s="217" t="s">
        <v>172</v>
      </c>
      <c r="E199" s="224" t="s">
        <v>19</v>
      </c>
      <c r="F199" s="225" t="s">
        <v>223</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4" customFormat="1">
      <c r="A200" s="14"/>
      <c r="B200" s="232"/>
      <c r="C200" s="233"/>
      <c r="D200" s="217" t="s">
        <v>172</v>
      </c>
      <c r="E200" s="234" t="s">
        <v>19</v>
      </c>
      <c r="F200" s="235" t="s">
        <v>224</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72</v>
      </c>
      <c r="AY200" s="242" t="s">
        <v>158</v>
      </c>
    </row>
    <row r="201" s="13" customFormat="1">
      <c r="A201" s="13"/>
      <c r="B201" s="222"/>
      <c r="C201" s="223"/>
      <c r="D201" s="217" t="s">
        <v>172</v>
      </c>
      <c r="E201" s="224" t="s">
        <v>19</v>
      </c>
      <c r="F201" s="225" t="s">
        <v>225</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172</v>
      </c>
      <c r="AU201" s="231" t="s">
        <v>168</v>
      </c>
      <c r="AV201" s="13" t="s">
        <v>80</v>
      </c>
      <c r="AW201" s="13" t="s">
        <v>33</v>
      </c>
      <c r="AX201" s="13" t="s">
        <v>72</v>
      </c>
      <c r="AY201" s="231" t="s">
        <v>158</v>
      </c>
    </row>
    <row r="202" s="13" customFormat="1">
      <c r="A202" s="13"/>
      <c r="B202" s="222"/>
      <c r="C202" s="223"/>
      <c r="D202" s="217" t="s">
        <v>172</v>
      </c>
      <c r="E202" s="224" t="s">
        <v>19</v>
      </c>
      <c r="F202" s="225" t="s">
        <v>226</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172</v>
      </c>
      <c r="AU202" s="231" t="s">
        <v>168</v>
      </c>
      <c r="AV202" s="13" t="s">
        <v>80</v>
      </c>
      <c r="AW202" s="13" t="s">
        <v>33</v>
      </c>
      <c r="AX202" s="13" t="s">
        <v>72</v>
      </c>
      <c r="AY202" s="231" t="s">
        <v>158</v>
      </c>
    </row>
    <row r="203" s="14" customFormat="1">
      <c r="A203" s="14"/>
      <c r="B203" s="232"/>
      <c r="C203" s="233"/>
      <c r="D203" s="217" t="s">
        <v>172</v>
      </c>
      <c r="E203" s="234" t="s">
        <v>19</v>
      </c>
      <c r="F203" s="235" t="s">
        <v>227</v>
      </c>
      <c r="G203" s="233"/>
      <c r="H203" s="236">
        <v>21.399999999999999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72</v>
      </c>
      <c r="AY203" s="242" t="s">
        <v>158</v>
      </c>
    </row>
    <row r="204" s="14" customFormat="1">
      <c r="A204" s="14"/>
      <c r="B204" s="232"/>
      <c r="C204" s="233"/>
      <c r="D204" s="217" t="s">
        <v>172</v>
      </c>
      <c r="E204" s="234" t="s">
        <v>19</v>
      </c>
      <c r="F204" s="235" t="s">
        <v>228</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229</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230</v>
      </c>
      <c r="G206" s="233"/>
      <c r="H206" s="236">
        <v>10.35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232</v>
      </c>
      <c r="G208" s="233"/>
      <c r="H208" s="236">
        <v>19.5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226</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236</v>
      </c>
      <c r="G210" s="233"/>
      <c r="H210" s="236">
        <v>149.80000000000001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3" customFormat="1">
      <c r="A211" s="13"/>
      <c r="B211" s="222"/>
      <c r="C211" s="223"/>
      <c r="D211" s="217" t="s">
        <v>172</v>
      </c>
      <c r="E211" s="224" t="s">
        <v>19</v>
      </c>
      <c r="F211" s="225" t="s">
        <v>229</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172</v>
      </c>
      <c r="AU211" s="231" t="s">
        <v>168</v>
      </c>
      <c r="AV211" s="13" t="s">
        <v>80</v>
      </c>
      <c r="AW211" s="13" t="s">
        <v>33</v>
      </c>
      <c r="AX211" s="13" t="s">
        <v>72</v>
      </c>
      <c r="AY211" s="231" t="s">
        <v>158</v>
      </c>
    </row>
    <row r="212" s="14" customFormat="1">
      <c r="A212" s="14"/>
      <c r="B212" s="232"/>
      <c r="C212" s="233"/>
      <c r="D212" s="217" t="s">
        <v>172</v>
      </c>
      <c r="E212" s="234" t="s">
        <v>19</v>
      </c>
      <c r="F212" s="235" t="s">
        <v>237</v>
      </c>
      <c r="G212" s="233"/>
      <c r="H212" s="236">
        <v>72.450000000000003</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3" customFormat="1">
      <c r="A213" s="13"/>
      <c r="B213" s="222"/>
      <c r="C213" s="223"/>
      <c r="D213" s="217" t="s">
        <v>172</v>
      </c>
      <c r="E213" s="224" t="s">
        <v>19</v>
      </c>
      <c r="F213" s="225" t="s">
        <v>238</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172</v>
      </c>
      <c r="AU213" s="231" t="s">
        <v>168</v>
      </c>
      <c r="AV213" s="13" t="s">
        <v>80</v>
      </c>
      <c r="AW213" s="13" t="s">
        <v>33</v>
      </c>
      <c r="AX213" s="13" t="s">
        <v>72</v>
      </c>
      <c r="AY213" s="231" t="s">
        <v>158</v>
      </c>
    </row>
    <row r="214" s="14" customFormat="1">
      <c r="A214" s="14"/>
      <c r="B214" s="232"/>
      <c r="C214" s="233"/>
      <c r="D214" s="217" t="s">
        <v>172</v>
      </c>
      <c r="E214" s="234" t="s">
        <v>19</v>
      </c>
      <c r="F214" s="235" t="s">
        <v>239</v>
      </c>
      <c r="G214" s="233"/>
      <c r="H214" s="236">
        <v>36</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3" customFormat="1">
      <c r="A215" s="13"/>
      <c r="B215" s="222"/>
      <c r="C215" s="223"/>
      <c r="D215" s="217" t="s">
        <v>172</v>
      </c>
      <c r="E215" s="224" t="s">
        <v>19</v>
      </c>
      <c r="F215" s="225" t="s">
        <v>231</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172</v>
      </c>
      <c r="AU215" s="231" t="s">
        <v>168</v>
      </c>
      <c r="AV215" s="13" t="s">
        <v>80</v>
      </c>
      <c r="AW215" s="13" t="s">
        <v>33</v>
      </c>
      <c r="AX215" s="13" t="s">
        <v>72</v>
      </c>
      <c r="AY215" s="231" t="s">
        <v>158</v>
      </c>
    </row>
    <row r="216" s="14" customFormat="1">
      <c r="A216" s="14"/>
      <c r="B216" s="232"/>
      <c r="C216" s="233"/>
      <c r="D216" s="217" t="s">
        <v>172</v>
      </c>
      <c r="E216" s="234" t="s">
        <v>19</v>
      </c>
      <c r="F216" s="235" t="s">
        <v>240</v>
      </c>
      <c r="G216" s="233"/>
      <c r="H216" s="236">
        <v>136.5</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72</v>
      </c>
      <c r="AY216" s="242" t="s">
        <v>158</v>
      </c>
    </row>
    <row r="217" s="13" customFormat="1">
      <c r="A217" s="13"/>
      <c r="B217" s="222"/>
      <c r="C217" s="223"/>
      <c r="D217" s="217" t="s">
        <v>172</v>
      </c>
      <c r="E217" s="224" t="s">
        <v>19</v>
      </c>
      <c r="F217" s="225" t="s">
        <v>241</v>
      </c>
      <c r="G217" s="223"/>
      <c r="H217" s="224" t="s">
        <v>19</v>
      </c>
      <c r="I217" s="226"/>
      <c r="J217" s="223"/>
      <c r="K217" s="223"/>
      <c r="L217" s="227"/>
      <c r="M217" s="228"/>
      <c r="N217" s="229"/>
      <c r="O217" s="229"/>
      <c r="P217" s="229"/>
      <c r="Q217" s="229"/>
      <c r="R217" s="229"/>
      <c r="S217" s="229"/>
      <c r="T217" s="230"/>
      <c r="U217" s="13"/>
      <c r="V217" s="13"/>
      <c r="W217" s="13"/>
      <c r="X217" s="13"/>
      <c r="Y217" s="13"/>
      <c r="Z217" s="13"/>
      <c r="AA217" s="13"/>
      <c r="AB217" s="13"/>
      <c r="AC217" s="13"/>
      <c r="AD217" s="13"/>
      <c r="AE217" s="13"/>
      <c r="AT217" s="231" t="s">
        <v>172</v>
      </c>
      <c r="AU217" s="231" t="s">
        <v>168</v>
      </c>
      <c r="AV217" s="13" t="s">
        <v>80</v>
      </c>
      <c r="AW217" s="13" t="s">
        <v>33</v>
      </c>
      <c r="AX217" s="13" t="s">
        <v>72</v>
      </c>
      <c r="AY217" s="231" t="s">
        <v>158</v>
      </c>
    </row>
    <row r="218" s="14" customFormat="1">
      <c r="A218" s="14"/>
      <c r="B218" s="232"/>
      <c r="C218" s="233"/>
      <c r="D218" s="217" t="s">
        <v>172</v>
      </c>
      <c r="E218" s="234" t="s">
        <v>19</v>
      </c>
      <c r="F218" s="235" t="s">
        <v>242</v>
      </c>
      <c r="G218" s="233"/>
      <c r="H218" s="236">
        <v>-45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243</v>
      </c>
      <c r="G219" s="233"/>
      <c r="H219" s="236">
        <v>-5.4000000000000004</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244</v>
      </c>
      <c r="G220" s="233"/>
      <c r="H220" s="236">
        <v>-1.6499999999999999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245</v>
      </c>
      <c r="G221" s="233"/>
      <c r="H221" s="236">
        <v>-0.64000000000000001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3" customFormat="1">
      <c r="A222" s="13"/>
      <c r="B222" s="222"/>
      <c r="C222" s="223"/>
      <c r="D222" s="217" t="s">
        <v>172</v>
      </c>
      <c r="E222" s="224" t="s">
        <v>19</v>
      </c>
      <c r="F222" s="225" t="s">
        <v>238</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172</v>
      </c>
      <c r="AU222" s="231" t="s">
        <v>168</v>
      </c>
      <c r="AV222" s="13" t="s">
        <v>80</v>
      </c>
      <c r="AW222" s="13" t="s">
        <v>33</v>
      </c>
      <c r="AX222" s="13" t="s">
        <v>72</v>
      </c>
      <c r="AY222" s="231" t="s">
        <v>158</v>
      </c>
    </row>
    <row r="223" s="14" customFormat="1">
      <c r="A223" s="14"/>
      <c r="B223" s="232"/>
      <c r="C223" s="233"/>
      <c r="D223" s="217" t="s">
        <v>172</v>
      </c>
      <c r="E223" s="234" t="s">
        <v>19</v>
      </c>
      <c r="F223" s="235" t="s">
        <v>246</v>
      </c>
      <c r="G223" s="233"/>
      <c r="H223" s="236">
        <v>-1.2150000000000001</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3" customFormat="1">
      <c r="A224" s="13"/>
      <c r="B224" s="222"/>
      <c r="C224" s="223"/>
      <c r="D224" s="217" t="s">
        <v>172</v>
      </c>
      <c r="E224" s="224" t="s">
        <v>19</v>
      </c>
      <c r="F224" s="225" t="s">
        <v>247</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172</v>
      </c>
      <c r="AU224" s="231" t="s">
        <v>168</v>
      </c>
      <c r="AV224" s="13" t="s">
        <v>80</v>
      </c>
      <c r="AW224" s="13" t="s">
        <v>33</v>
      </c>
      <c r="AX224" s="13" t="s">
        <v>72</v>
      </c>
      <c r="AY224" s="231" t="s">
        <v>158</v>
      </c>
    </row>
    <row r="225" s="14" customFormat="1">
      <c r="A225" s="14"/>
      <c r="B225" s="232"/>
      <c r="C225" s="233"/>
      <c r="D225" s="217" t="s">
        <v>172</v>
      </c>
      <c r="E225" s="234" t="s">
        <v>19</v>
      </c>
      <c r="F225" s="235" t="s">
        <v>248</v>
      </c>
      <c r="G225" s="233"/>
      <c r="H225" s="236">
        <v>36.75</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249</v>
      </c>
      <c r="G226" s="233"/>
      <c r="H226" s="236">
        <v>3.3599999999999999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250</v>
      </c>
      <c r="G227" s="233"/>
      <c r="H227" s="236">
        <v>2.4849999999999999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251</v>
      </c>
      <c r="G228" s="233"/>
      <c r="H228" s="236">
        <v>1.3999999999999999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3" customFormat="1">
      <c r="A229" s="13"/>
      <c r="B229" s="222"/>
      <c r="C229" s="223"/>
      <c r="D229" s="217" t="s">
        <v>172</v>
      </c>
      <c r="E229" s="224" t="s">
        <v>19</v>
      </c>
      <c r="F229" s="225" t="s">
        <v>238</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172</v>
      </c>
      <c r="AU229" s="231" t="s">
        <v>168</v>
      </c>
      <c r="AV229" s="13" t="s">
        <v>80</v>
      </c>
      <c r="AW229" s="13" t="s">
        <v>33</v>
      </c>
      <c r="AX229" s="13" t="s">
        <v>72</v>
      </c>
      <c r="AY229" s="231" t="s">
        <v>158</v>
      </c>
    </row>
    <row r="230" s="14" customFormat="1">
      <c r="A230" s="14"/>
      <c r="B230" s="232"/>
      <c r="C230" s="233"/>
      <c r="D230" s="217" t="s">
        <v>172</v>
      </c>
      <c r="E230" s="234" t="s">
        <v>19</v>
      </c>
      <c r="F230" s="235" t="s">
        <v>252</v>
      </c>
      <c r="G230" s="233"/>
      <c r="H230" s="236">
        <v>1.26</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3" customFormat="1">
      <c r="A231" s="13"/>
      <c r="B231" s="222"/>
      <c r="C231" s="223"/>
      <c r="D231" s="217" t="s">
        <v>172</v>
      </c>
      <c r="E231" s="224" t="s">
        <v>19</v>
      </c>
      <c r="F231" s="225" t="s">
        <v>253</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172</v>
      </c>
      <c r="AU231" s="231" t="s">
        <v>168</v>
      </c>
      <c r="AV231" s="13" t="s">
        <v>80</v>
      </c>
      <c r="AW231" s="13" t="s">
        <v>33</v>
      </c>
      <c r="AX231" s="13" t="s">
        <v>72</v>
      </c>
      <c r="AY231" s="231" t="s">
        <v>158</v>
      </c>
    </row>
    <row r="232" s="14" customFormat="1">
      <c r="A232" s="14"/>
      <c r="B232" s="232"/>
      <c r="C232" s="233"/>
      <c r="D232" s="217" t="s">
        <v>172</v>
      </c>
      <c r="E232" s="234" t="s">
        <v>19</v>
      </c>
      <c r="F232" s="235" t="s">
        <v>267</v>
      </c>
      <c r="G232" s="233"/>
      <c r="H232" s="236">
        <v>10.5</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172</v>
      </c>
      <c r="AU232" s="242" t="s">
        <v>168</v>
      </c>
      <c r="AV232" s="14" t="s">
        <v>168</v>
      </c>
      <c r="AW232" s="14" t="s">
        <v>33</v>
      </c>
      <c r="AX232" s="14" t="s">
        <v>72</v>
      </c>
      <c r="AY232" s="242" t="s">
        <v>158</v>
      </c>
    </row>
    <row r="233" s="14" customFormat="1">
      <c r="A233" s="14"/>
      <c r="B233" s="232"/>
      <c r="C233" s="233"/>
      <c r="D233" s="217" t="s">
        <v>172</v>
      </c>
      <c r="E233" s="234" t="s">
        <v>19</v>
      </c>
      <c r="F233" s="235" t="s">
        <v>268</v>
      </c>
      <c r="G233" s="233"/>
      <c r="H233" s="236">
        <v>1.26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256</v>
      </c>
      <c r="G234" s="233"/>
      <c r="H234" s="236">
        <v>0.38500000000000001</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4" customFormat="1">
      <c r="A235" s="14"/>
      <c r="B235" s="232"/>
      <c r="C235" s="233"/>
      <c r="D235" s="217" t="s">
        <v>172</v>
      </c>
      <c r="E235" s="234" t="s">
        <v>19</v>
      </c>
      <c r="F235" s="235" t="s">
        <v>257</v>
      </c>
      <c r="G235" s="233"/>
      <c r="H235" s="236">
        <v>0.28000000000000003</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172</v>
      </c>
      <c r="AU235" s="242" t="s">
        <v>168</v>
      </c>
      <c r="AV235" s="14" t="s">
        <v>168</v>
      </c>
      <c r="AW235" s="14" t="s">
        <v>33</v>
      </c>
      <c r="AX235" s="14" t="s">
        <v>72</v>
      </c>
      <c r="AY235" s="242" t="s">
        <v>158</v>
      </c>
    </row>
    <row r="236" s="13" customFormat="1">
      <c r="A236" s="13"/>
      <c r="B236" s="222"/>
      <c r="C236" s="223"/>
      <c r="D236" s="217" t="s">
        <v>172</v>
      </c>
      <c r="E236" s="224" t="s">
        <v>19</v>
      </c>
      <c r="F236" s="225" t="s">
        <v>238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258</v>
      </c>
      <c r="G237" s="233"/>
      <c r="H237" s="236">
        <v>0.315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468.54000000000002</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49.05" customHeight="1">
      <c r="A239" s="38"/>
      <c r="B239" s="39"/>
      <c r="C239" s="204" t="s">
        <v>106</v>
      </c>
      <c r="D239" s="204" t="s">
        <v>162</v>
      </c>
      <c r="E239" s="205" t="s">
        <v>269</v>
      </c>
      <c r="F239" s="206" t="s">
        <v>270</v>
      </c>
      <c r="G239" s="207" t="s">
        <v>165</v>
      </c>
      <c r="H239" s="208">
        <v>1405.6199999999999</v>
      </c>
      <c r="I239" s="209"/>
      <c r="J239" s="210">
        <f>ROUND(I239*H239,2)</f>
        <v>0</v>
      </c>
      <c r="K239" s="206" t="s">
        <v>166</v>
      </c>
      <c r="L239" s="44"/>
      <c r="M239" s="211" t="s">
        <v>19</v>
      </c>
      <c r="N239" s="212" t="s">
        <v>44</v>
      </c>
      <c r="O239" s="84"/>
      <c r="P239" s="213">
        <f>O239*H239</f>
        <v>0</v>
      </c>
      <c r="Q239" s="213">
        <v>0.0020999999999999999</v>
      </c>
      <c r="R239" s="213">
        <f>Q239*H239</f>
        <v>2.9518019999999994</v>
      </c>
      <c r="S239" s="213">
        <v>0</v>
      </c>
      <c r="T239" s="214">
        <f>S239*H239</f>
        <v>0</v>
      </c>
      <c r="U239" s="38"/>
      <c r="V239" s="38"/>
      <c r="W239" s="38"/>
      <c r="X239" s="38"/>
      <c r="Y239" s="38"/>
      <c r="Z239" s="38"/>
      <c r="AA239" s="38"/>
      <c r="AB239" s="38"/>
      <c r="AC239" s="38"/>
      <c r="AD239" s="38"/>
      <c r="AE239" s="38"/>
      <c r="AR239" s="215" t="s">
        <v>167</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167</v>
      </c>
      <c r="BM239" s="215" t="s">
        <v>271</v>
      </c>
    </row>
    <row r="240" s="2" customFormat="1">
      <c r="A240" s="38"/>
      <c r="B240" s="39"/>
      <c r="C240" s="40"/>
      <c r="D240" s="217" t="s">
        <v>170</v>
      </c>
      <c r="E240" s="40"/>
      <c r="F240" s="218" t="s">
        <v>266</v>
      </c>
      <c r="G240" s="40"/>
      <c r="H240" s="40"/>
      <c r="I240" s="219"/>
      <c r="J240" s="40"/>
      <c r="K240" s="40"/>
      <c r="L240" s="44"/>
      <c r="M240" s="220"/>
      <c r="N240" s="221"/>
      <c r="O240" s="84"/>
      <c r="P240" s="84"/>
      <c r="Q240" s="84"/>
      <c r="R240" s="84"/>
      <c r="S240" s="84"/>
      <c r="T240" s="85"/>
      <c r="U240" s="38"/>
      <c r="V240" s="38"/>
      <c r="W240" s="38"/>
      <c r="X240" s="38"/>
      <c r="Y240" s="38"/>
      <c r="Z240" s="38"/>
      <c r="AA240" s="38"/>
      <c r="AB240" s="38"/>
      <c r="AC240" s="38"/>
      <c r="AD240" s="38"/>
      <c r="AE240" s="38"/>
      <c r="AT240" s="17" t="s">
        <v>170</v>
      </c>
      <c r="AU240" s="17" t="s">
        <v>168</v>
      </c>
    </row>
    <row r="241" s="13" customFormat="1">
      <c r="A241" s="13"/>
      <c r="B241" s="222"/>
      <c r="C241" s="223"/>
      <c r="D241" s="217" t="s">
        <v>172</v>
      </c>
      <c r="E241" s="224" t="s">
        <v>19</v>
      </c>
      <c r="F241" s="225" t="s">
        <v>223</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224</v>
      </c>
      <c r="G242" s="233"/>
      <c r="H242" s="236">
        <v>9.4499999999999993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225</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3" customFormat="1">
      <c r="A244" s="13"/>
      <c r="B244" s="222"/>
      <c r="C244" s="223"/>
      <c r="D244" s="217" t="s">
        <v>172</v>
      </c>
      <c r="E244" s="224" t="s">
        <v>19</v>
      </c>
      <c r="F244" s="225" t="s">
        <v>226</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172</v>
      </c>
      <c r="AU244" s="231" t="s">
        <v>168</v>
      </c>
      <c r="AV244" s="13" t="s">
        <v>80</v>
      </c>
      <c r="AW244" s="13" t="s">
        <v>33</v>
      </c>
      <c r="AX244" s="13" t="s">
        <v>72</v>
      </c>
      <c r="AY244" s="231" t="s">
        <v>158</v>
      </c>
    </row>
    <row r="245" s="14" customFormat="1">
      <c r="A245" s="14"/>
      <c r="B245" s="232"/>
      <c r="C245" s="233"/>
      <c r="D245" s="217" t="s">
        <v>172</v>
      </c>
      <c r="E245" s="234" t="s">
        <v>19</v>
      </c>
      <c r="F245" s="235" t="s">
        <v>227</v>
      </c>
      <c r="G245" s="233"/>
      <c r="H245" s="236">
        <v>21.399999999999999</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172</v>
      </c>
      <c r="AU245" s="242" t="s">
        <v>168</v>
      </c>
      <c r="AV245" s="14" t="s">
        <v>168</v>
      </c>
      <c r="AW245" s="14" t="s">
        <v>33</v>
      </c>
      <c r="AX245" s="14" t="s">
        <v>72</v>
      </c>
      <c r="AY245" s="242" t="s">
        <v>158</v>
      </c>
    </row>
    <row r="246" s="14" customFormat="1">
      <c r="A246" s="14"/>
      <c r="B246" s="232"/>
      <c r="C246" s="233"/>
      <c r="D246" s="217" t="s">
        <v>172</v>
      </c>
      <c r="E246" s="234" t="s">
        <v>19</v>
      </c>
      <c r="F246" s="235" t="s">
        <v>228</v>
      </c>
      <c r="G246" s="233"/>
      <c r="H246" s="236">
        <v>9</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3" customFormat="1">
      <c r="A247" s="13"/>
      <c r="B247" s="222"/>
      <c r="C247" s="223"/>
      <c r="D247" s="217" t="s">
        <v>172</v>
      </c>
      <c r="E247" s="224" t="s">
        <v>19</v>
      </c>
      <c r="F247" s="225" t="s">
        <v>229</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172</v>
      </c>
      <c r="AU247" s="231" t="s">
        <v>168</v>
      </c>
      <c r="AV247" s="13" t="s">
        <v>80</v>
      </c>
      <c r="AW247" s="13" t="s">
        <v>33</v>
      </c>
      <c r="AX247" s="13" t="s">
        <v>72</v>
      </c>
      <c r="AY247" s="231" t="s">
        <v>158</v>
      </c>
    </row>
    <row r="248" s="14" customFormat="1">
      <c r="A248" s="14"/>
      <c r="B248" s="232"/>
      <c r="C248" s="233"/>
      <c r="D248" s="217" t="s">
        <v>172</v>
      </c>
      <c r="E248" s="234" t="s">
        <v>19</v>
      </c>
      <c r="F248" s="235" t="s">
        <v>230</v>
      </c>
      <c r="G248" s="233"/>
      <c r="H248" s="236">
        <v>10.35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3" customFormat="1">
      <c r="A249" s="13"/>
      <c r="B249" s="222"/>
      <c r="C249" s="223"/>
      <c r="D249" s="217" t="s">
        <v>172</v>
      </c>
      <c r="E249" s="224" t="s">
        <v>19</v>
      </c>
      <c r="F249" s="225" t="s">
        <v>231</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172</v>
      </c>
      <c r="AU249" s="231" t="s">
        <v>168</v>
      </c>
      <c r="AV249" s="13" t="s">
        <v>80</v>
      </c>
      <c r="AW249" s="13" t="s">
        <v>33</v>
      </c>
      <c r="AX249" s="13" t="s">
        <v>72</v>
      </c>
      <c r="AY249" s="231" t="s">
        <v>158</v>
      </c>
    </row>
    <row r="250" s="14" customFormat="1">
      <c r="A250" s="14"/>
      <c r="B250" s="232"/>
      <c r="C250" s="233"/>
      <c r="D250" s="217" t="s">
        <v>172</v>
      </c>
      <c r="E250" s="234" t="s">
        <v>19</v>
      </c>
      <c r="F250" s="235" t="s">
        <v>232</v>
      </c>
      <c r="G250" s="233"/>
      <c r="H250" s="236">
        <v>19.5</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3" customFormat="1">
      <c r="A251" s="13"/>
      <c r="B251" s="222"/>
      <c r="C251" s="223"/>
      <c r="D251" s="217" t="s">
        <v>172</v>
      </c>
      <c r="E251" s="224" t="s">
        <v>19</v>
      </c>
      <c r="F251" s="225" t="s">
        <v>226</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172</v>
      </c>
      <c r="AU251" s="231" t="s">
        <v>168</v>
      </c>
      <c r="AV251" s="13" t="s">
        <v>80</v>
      </c>
      <c r="AW251" s="13" t="s">
        <v>33</v>
      </c>
      <c r="AX251" s="13" t="s">
        <v>72</v>
      </c>
      <c r="AY251" s="231" t="s">
        <v>158</v>
      </c>
    </row>
    <row r="252" s="14" customFormat="1">
      <c r="A252" s="14"/>
      <c r="B252" s="232"/>
      <c r="C252" s="233"/>
      <c r="D252" s="217" t="s">
        <v>172</v>
      </c>
      <c r="E252" s="234" t="s">
        <v>19</v>
      </c>
      <c r="F252" s="235" t="s">
        <v>236</v>
      </c>
      <c r="G252" s="233"/>
      <c r="H252" s="236">
        <v>149.80000000000001</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172</v>
      </c>
      <c r="AU252" s="242" t="s">
        <v>168</v>
      </c>
      <c r="AV252" s="14" t="s">
        <v>168</v>
      </c>
      <c r="AW252" s="14" t="s">
        <v>33</v>
      </c>
      <c r="AX252" s="14" t="s">
        <v>72</v>
      </c>
      <c r="AY252" s="242" t="s">
        <v>158</v>
      </c>
    </row>
    <row r="253" s="13" customFormat="1">
      <c r="A253" s="13"/>
      <c r="B253" s="222"/>
      <c r="C253" s="223"/>
      <c r="D253" s="217" t="s">
        <v>172</v>
      </c>
      <c r="E253" s="224" t="s">
        <v>19</v>
      </c>
      <c r="F253" s="225" t="s">
        <v>229</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172</v>
      </c>
      <c r="AU253" s="231" t="s">
        <v>168</v>
      </c>
      <c r="AV253" s="13" t="s">
        <v>80</v>
      </c>
      <c r="AW253" s="13" t="s">
        <v>33</v>
      </c>
      <c r="AX253" s="13" t="s">
        <v>72</v>
      </c>
      <c r="AY253" s="231" t="s">
        <v>158</v>
      </c>
    </row>
    <row r="254" s="14" customFormat="1">
      <c r="A254" s="14"/>
      <c r="B254" s="232"/>
      <c r="C254" s="233"/>
      <c r="D254" s="217" t="s">
        <v>172</v>
      </c>
      <c r="E254" s="234" t="s">
        <v>19</v>
      </c>
      <c r="F254" s="235" t="s">
        <v>237</v>
      </c>
      <c r="G254" s="233"/>
      <c r="H254" s="236">
        <v>72.450000000000003</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3" customFormat="1">
      <c r="A255" s="13"/>
      <c r="B255" s="222"/>
      <c r="C255" s="223"/>
      <c r="D255" s="217" t="s">
        <v>172</v>
      </c>
      <c r="E255" s="224" t="s">
        <v>19</v>
      </c>
      <c r="F255" s="225" t="s">
        <v>238</v>
      </c>
      <c r="G255" s="223"/>
      <c r="H255" s="224" t="s">
        <v>19</v>
      </c>
      <c r="I255" s="226"/>
      <c r="J255" s="223"/>
      <c r="K255" s="223"/>
      <c r="L255" s="227"/>
      <c r="M255" s="228"/>
      <c r="N255" s="229"/>
      <c r="O255" s="229"/>
      <c r="P255" s="229"/>
      <c r="Q255" s="229"/>
      <c r="R255" s="229"/>
      <c r="S255" s="229"/>
      <c r="T255" s="230"/>
      <c r="U255" s="13"/>
      <c r="V255" s="13"/>
      <c r="W255" s="13"/>
      <c r="X255" s="13"/>
      <c r="Y255" s="13"/>
      <c r="Z255" s="13"/>
      <c r="AA255" s="13"/>
      <c r="AB255" s="13"/>
      <c r="AC255" s="13"/>
      <c r="AD255" s="13"/>
      <c r="AE255" s="13"/>
      <c r="AT255" s="231" t="s">
        <v>172</v>
      </c>
      <c r="AU255" s="231" t="s">
        <v>168</v>
      </c>
      <c r="AV255" s="13" t="s">
        <v>80</v>
      </c>
      <c r="AW255" s="13" t="s">
        <v>33</v>
      </c>
      <c r="AX255" s="13" t="s">
        <v>72</v>
      </c>
      <c r="AY255" s="231" t="s">
        <v>158</v>
      </c>
    </row>
    <row r="256" s="14" customFormat="1">
      <c r="A256" s="14"/>
      <c r="B256" s="232"/>
      <c r="C256" s="233"/>
      <c r="D256" s="217" t="s">
        <v>172</v>
      </c>
      <c r="E256" s="234" t="s">
        <v>19</v>
      </c>
      <c r="F256" s="235" t="s">
        <v>239</v>
      </c>
      <c r="G256" s="233"/>
      <c r="H256" s="236">
        <v>36</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3" customFormat="1">
      <c r="A257" s="13"/>
      <c r="B257" s="222"/>
      <c r="C257" s="223"/>
      <c r="D257" s="217" t="s">
        <v>172</v>
      </c>
      <c r="E257" s="224" t="s">
        <v>19</v>
      </c>
      <c r="F257" s="225" t="s">
        <v>231</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172</v>
      </c>
      <c r="AU257" s="231" t="s">
        <v>168</v>
      </c>
      <c r="AV257" s="13" t="s">
        <v>80</v>
      </c>
      <c r="AW257" s="13" t="s">
        <v>33</v>
      </c>
      <c r="AX257" s="13" t="s">
        <v>72</v>
      </c>
      <c r="AY257" s="231" t="s">
        <v>158</v>
      </c>
    </row>
    <row r="258" s="14" customFormat="1">
      <c r="A258" s="14"/>
      <c r="B258" s="232"/>
      <c r="C258" s="233"/>
      <c r="D258" s="217" t="s">
        <v>172</v>
      </c>
      <c r="E258" s="234" t="s">
        <v>19</v>
      </c>
      <c r="F258" s="235" t="s">
        <v>240</v>
      </c>
      <c r="G258" s="233"/>
      <c r="H258" s="236">
        <v>136.5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241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242</v>
      </c>
      <c r="G260" s="233"/>
      <c r="H260" s="236">
        <v>-45</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243</v>
      </c>
      <c r="G261" s="233"/>
      <c r="H261" s="236">
        <v>-5.4000000000000004</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244</v>
      </c>
      <c r="G262" s="233"/>
      <c r="H262" s="236">
        <v>-1.6499999999999999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245</v>
      </c>
      <c r="G263" s="233"/>
      <c r="H263" s="236">
        <v>-0.64000000000000001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3" customFormat="1">
      <c r="A264" s="13"/>
      <c r="B264" s="222"/>
      <c r="C264" s="223"/>
      <c r="D264" s="217" t="s">
        <v>172</v>
      </c>
      <c r="E264" s="224" t="s">
        <v>19</v>
      </c>
      <c r="F264" s="225" t="s">
        <v>238</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172</v>
      </c>
      <c r="AU264" s="231" t="s">
        <v>168</v>
      </c>
      <c r="AV264" s="13" t="s">
        <v>80</v>
      </c>
      <c r="AW264" s="13" t="s">
        <v>33</v>
      </c>
      <c r="AX264" s="13" t="s">
        <v>72</v>
      </c>
      <c r="AY264" s="231" t="s">
        <v>158</v>
      </c>
    </row>
    <row r="265" s="14" customFormat="1">
      <c r="A265" s="14"/>
      <c r="B265" s="232"/>
      <c r="C265" s="233"/>
      <c r="D265" s="217" t="s">
        <v>172</v>
      </c>
      <c r="E265" s="234" t="s">
        <v>19</v>
      </c>
      <c r="F265" s="235" t="s">
        <v>246</v>
      </c>
      <c r="G265" s="233"/>
      <c r="H265" s="236">
        <v>-1.2150000000000001</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3" customFormat="1">
      <c r="A266" s="13"/>
      <c r="B266" s="222"/>
      <c r="C266" s="223"/>
      <c r="D266" s="217" t="s">
        <v>172</v>
      </c>
      <c r="E266" s="224" t="s">
        <v>19</v>
      </c>
      <c r="F266" s="225" t="s">
        <v>247</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248</v>
      </c>
      <c r="G267" s="233"/>
      <c r="H267" s="236">
        <v>36.75</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4" customFormat="1">
      <c r="A268" s="14"/>
      <c r="B268" s="232"/>
      <c r="C268" s="233"/>
      <c r="D268" s="217" t="s">
        <v>172</v>
      </c>
      <c r="E268" s="234" t="s">
        <v>19</v>
      </c>
      <c r="F268" s="235" t="s">
        <v>249</v>
      </c>
      <c r="G268" s="233"/>
      <c r="H268" s="236">
        <v>3.3599999999999999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172</v>
      </c>
      <c r="AU268" s="242" t="s">
        <v>168</v>
      </c>
      <c r="AV268" s="14" t="s">
        <v>168</v>
      </c>
      <c r="AW268" s="14" t="s">
        <v>33</v>
      </c>
      <c r="AX268" s="14" t="s">
        <v>72</v>
      </c>
      <c r="AY268" s="242" t="s">
        <v>158</v>
      </c>
    </row>
    <row r="269" s="14" customFormat="1">
      <c r="A269" s="14"/>
      <c r="B269" s="232"/>
      <c r="C269" s="233"/>
      <c r="D269" s="217" t="s">
        <v>172</v>
      </c>
      <c r="E269" s="234" t="s">
        <v>19</v>
      </c>
      <c r="F269" s="235" t="s">
        <v>250</v>
      </c>
      <c r="G269" s="233"/>
      <c r="H269" s="236">
        <v>2.4849999999999999</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172</v>
      </c>
      <c r="AU269" s="242" t="s">
        <v>168</v>
      </c>
      <c r="AV269" s="14" t="s">
        <v>168</v>
      </c>
      <c r="AW269" s="14" t="s">
        <v>33</v>
      </c>
      <c r="AX269" s="14" t="s">
        <v>72</v>
      </c>
      <c r="AY269" s="242" t="s">
        <v>158</v>
      </c>
    </row>
    <row r="270" s="14" customFormat="1">
      <c r="A270" s="14"/>
      <c r="B270" s="232"/>
      <c r="C270" s="233"/>
      <c r="D270" s="217" t="s">
        <v>172</v>
      </c>
      <c r="E270" s="234" t="s">
        <v>19</v>
      </c>
      <c r="F270" s="235" t="s">
        <v>251</v>
      </c>
      <c r="G270" s="233"/>
      <c r="H270" s="236">
        <v>1.3999999999999999</v>
      </c>
      <c r="I270" s="237"/>
      <c r="J270" s="233"/>
      <c r="K270" s="233"/>
      <c r="L270" s="238"/>
      <c r="M270" s="239"/>
      <c r="N270" s="240"/>
      <c r="O270" s="240"/>
      <c r="P270" s="240"/>
      <c r="Q270" s="240"/>
      <c r="R270" s="240"/>
      <c r="S270" s="240"/>
      <c r="T270" s="241"/>
      <c r="U270" s="14"/>
      <c r="V270" s="14"/>
      <c r="W270" s="14"/>
      <c r="X270" s="14"/>
      <c r="Y270" s="14"/>
      <c r="Z270" s="14"/>
      <c r="AA270" s="14"/>
      <c r="AB270" s="14"/>
      <c r="AC270" s="14"/>
      <c r="AD270" s="14"/>
      <c r="AE270" s="14"/>
      <c r="AT270" s="242" t="s">
        <v>172</v>
      </c>
      <c r="AU270" s="242" t="s">
        <v>168</v>
      </c>
      <c r="AV270" s="14" t="s">
        <v>168</v>
      </c>
      <c r="AW270" s="14" t="s">
        <v>33</v>
      </c>
      <c r="AX270" s="14" t="s">
        <v>72</v>
      </c>
      <c r="AY270" s="242" t="s">
        <v>158</v>
      </c>
    </row>
    <row r="271" s="13" customFormat="1">
      <c r="A271" s="13"/>
      <c r="B271" s="222"/>
      <c r="C271" s="223"/>
      <c r="D271" s="217" t="s">
        <v>172</v>
      </c>
      <c r="E271" s="224" t="s">
        <v>19</v>
      </c>
      <c r="F271" s="225" t="s">
        <v>238</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172</v>
      </c>
      <c r="AU271" s="231" t="s">
        <v>168</v>
      </c>
      <c r="AV271" s="13" t="s">
        <v>80</v>
      </c>
      <c r="AW271" s="13" t="s">
        <v>33</v>
      </c>
      <c r="AX271" s="13" t="s">
        <v>72</v>
      </c>
      <c r="AY271" s="231" t="s">
        <v>158</v>
      </c>
    </row>
    <row r="272" s="14" customFormat="1">
      <c r="A272" s="14"/>
      <c r="B272" s="232"/>
      <c r="C272" s="233"/>
      <c r="D272" s="217" t="s">
        <v>172</v>
      </c>
      <c r="E272" s="234" t="s">
        <v>19</v>
      </c>
      <c r="F272" s="235" t="s">
        <v>252</v>
      </c>
      <c r="G272" s="233"/>
      <c r="H272" s="236">
        <v>1.26</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172</v>
      </c>
      <c r="AU272" s="242" t="s">
        <v>168</v>
      </c>
      <c r="AV272" s="14" t="s">
        <v>168</v>
      </c>
      <c r="AW272" s="14" t="s">
        <v>33</v>
      </c>
      <c r="AX272" s="14" t="s">
        <v>72</v>
      </c>
      <c r="AY272" s="242" t="s">
        <v>158</v>
      </c>
    </row>
    <row r="273" s="13" customFormat="1">
      <c r="A273" s="13"/>
      <c r="B273" s="222"/>
      <c r="C273" s="223"/>
      <c r="D273" s="217" t="s">
        <v>172</v>
      </c>
      <c r="E273" s="224" t="s">
        <v>19</v>
      </c>
      <c r="F273" s="225" t="s">
        <v>253</v>
      </c>
      <c r="G273" s="223"/>
      <c r="H273" s="224" t="s">
        <v>19</v>
      </c>
      <c r="I273" s="226"/>
      <c r="J273" s="223"/>
      <c r="K273" s="223"/>
      <c r="L273" s="227"/>
      <c r="M273" s="228"/>
      <c r="N273" s="229"/>
      <c r="O273" s="229"/>
      <c r="P273" s="229"/>
      <c r="Q273" s="229"/>
      <c r="R273" s="229"/>
      <c r="S273" s="229"/>
      <c r="T273" s="230"/>
      <c r="U273" s="13"/>
      <c r="V273" s="13"/>
      <c r="W273" s="13"/>
      <c r="X273" s="13"/>
      <c r="Y273" s="13"/>
      <c r="Z273" s="13"/>
      <c r="AA273" s="13"/>
      <c r="AB273" s="13"/>
      <c r="AC273" s="13"/>
      <c r="AD273" s="13"/>
      <c r="AE273" s="13"/>
      <c r="AT273" s="231" t="s">
        <v>172</v>
      </c>
      <c r="AU273" s="231" t="s">
        <v>168</v>
      </c>
      <c r="AV273" s="13" t="s">
        <v>80</v>
      </c>
      <c r="AW273" s="13" t="s">
        <v>33</v>
      </c>
      <c r="AX273" s="13" t="s">
        <v>72</v>
      </c>
      <c r="AY273" s="231" t="s">
        <v>158</v>
      </c>
    </row>
    <row r="274" s="14" customFormat="1">
      <c r="A274" s="14"/>
      <c r="B274" s="232"/>
      <c r="C274" s="233"/>
      <c r="D274" s="217" t="s">
        <v>172</v>
      </c>
      <c r="E274" s="234" t="s">
        <v>19</v>
      </c>
      <c r="F274" s="235" t="s">
        <v>267</v>
      </c>
      <c r="G274" s="233"/>
      <c r="H274" s="236">
        <v>10.5</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172</v>
      </c>
      <c r="AU274" s="242" t="s">
        <v>168</v>
      </c>
      <c r="AV274" s="14" t="s">
        <v>168</v>
      </c>
      <c r="AW274" s="14" t="s">
        <v>33</v>
      </c>
      <c r="AX274" s="14" t="s">
        <v>72</v>
      </c>
      <c r="AY274" s="242" t="s">
        <v>158</v>
      </c>
    </row>
    <row r="275" s="14" customFormat="1">
      <c r="A275" s="14"/>
      <c r="B275" s="232"/>
      <c r="C275" s="233"/>
      <c r="D275" s="217" t="s">
        <v>172</v>
      </c>
      <c r="E275" s="234" t="s">
        <v>19</v>
      </c>
      <c r="F275" s="235" t="s">
        <v>268</v>
      </c>
      <c r="G275" s="233"/>
      <c r="H275" s="236">
        <v>1.26</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4" customFormat="1">
      <c r="A276" s="14"/>
      <c r="B276" s="232"/>
      <c r="C276" s="233"/>
      <c r="D276" s="217" t="s">
        <v>172</v>
      </c>
      <c r="E276" s="234" t="s">
        <v>19</v>
      </c>
      <c r="F276" s="235" t="s">
        <v>256</v>
      </c>
      <c r="G276" s="233"/>
      <c r="H276" s="236">
        <v>0.38500000000000001</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257</v>
      </c>
      <c r="G277" s="233"/>
      <c r="H277" s="236">
        <v>0.28000000000000003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3" customFormat="1">
      <c r="A278" s="13"/>
      <c r="B278" s="222"/>
      <c r="C278" s="223"/>
      <c r="D278" s="217" t="s">
        <v>172</v>
      </c>
      <c r="E278" s="224" t="s">
        <v>19</v>
      </c>
      <c r="F278" s="225" t="s">
        <v>238</v>
      </c>
      <c r="G278" s="223"/>
      <c r="H278" s="224" t="s">
        <v>19</v>
      </c>
      <c r="I278" s="226"/>
      <c r="J278" s="223"/>
      <c r="K278" s="223"/>
      <c r="L278" s="227"/>
      <c r="M278" s="228"/>
      <c r="N278" s="229"/>
      <c r="O278" s="229"/>
      <c r="P278" s="229"/>
      <c r="Q278" s="229"/>
      <c r="R278" s="229"/>
      <c r="S278" s="229"/>
      <c r="T278" s="230"/>
      <c r="U278" s="13"/>
      <c r="V278" s="13"/>
      <c r="W278" s="13"/>
      <c r="X278" s="13"/>
      <c r="Y278" s="13"/>
      <c r="Z278" s="13"/>
      <c r="AA278" s="13"/>
      <c r="AB278" s="13"/>
      <c r="AC278" s="13"/>
      <c r="AD278" s="13"/>
      <c r="AE278" s="13"/>
      <c r="AT278" s="231" t="s">
        <v>172</v>
      </c>
      <c r="AU278" s="231" t="s">
        <v>168</v>
      </c>
      <c r="AV278" s="13" t="s">
        <v>80</v>
      </c>
      <c r="AW278" s="13" t="s">
        <v>33</v>
      </c>
      <c r="AX278" s="13" t="s">
        <v>72</v>
      </c>
      <c r="AY278" s="231" t="s">
        <v>158</v>
      </c>
    </row>
    <row r="279" s="14" customFormat="1">
      <c r="A279" s="14"/>
      <c r="B279" s="232"/>
      <c r="C279" s="233"/>
      <c r="D279" s="217" t="s">
        <v>172</v>
      </c>
      <c r="E279" s="234" t="s">
        <v>19</v>
      </c>
      <c r="F279" s="235" t="s">
        <v>258</v>
      </c>
      <c r="G279" s="233"/>
      <c r="H279" s="236">
        <v>0.315</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5" customFormat="1">
      <c r="A280" s="15"/>
      <c r="B280" s="243"/>
      <c r="C280" s="244"/>
      <c r="D280" s="217" t="s">
        <v>172</v>
      </c>
      <c r="E280" s="245" t="s">
        <v>19</v>
      </c>
      <c r="F280" s="246" t="s">
        <v>176</v>
      </c>
      <c r="G280" s="244"/>
      <c r="H280" s="247">
        <v>468.54000000000002</v>
      </c>
      <c r="I280" s="248"/>
      <c r="J280" s="244"/>
      <c r="K280" s="244"/>
      <c r="L280" s="249"/>
      <c r="M280" s="250"/>
      <c r="N280" s="251"/>
      <c r="O280" s="251"/>
      <c r="P280" s="251"/>
      <c r="Q280" s="251"/>
      <c r="R280" s="251"/>
      <c r="S280" s="251"/>
      <c r="T280" s="252"/>
      <c r="U280" s="15"/>
      <c r="V280" s="15"/>
      <c r="W280" s="15"/>
      <c r="X280" s="15"/>
      <c r="Y280" s="15"/>
      <c r="Z280" s="15"/>
      <c r="AA280" s="15"/>
      <c r="AB280" s="15"/>
      <c r="AC280" s="15"/>
      <c r="AD280" s="15"/>
      <c r="AE280" s="15"/>
      <c r="AT280" s="253" t="s">
        <v>172</v>
      </c>
      <c r="AU280" s="253" t="s">
        <v>168</v>
      </c>
      <c r="AV280" s="15" t="s">
        <v>167</v>
      </c>
      <c r="AW280" s="15" t="s">
        <v>33</v>
      </c>
      <c r="AX280" s="15" t="s">
        <v>80</v>
      </c>
      <c r="AY280" s="253" t="s">
        <v>158</v>
      </c>
    </row>
    <row r="281" s="14" customFormat="1">
      <c r="A281" s="14"/>
      <c r="B281" s="232"/>
      <c r="C281" s="233"/>
      <c r="D281" s="217" t="s">
        <v>172</v>
      </c>
      <c r="E281" s="233"/>
      <c r="F281" s="235" t="s">
        <v>272</v>
      </c>
      <c r="G281" s="233"/>
      <c r="H281" s="236">
        <v>1405.6199999999999</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4</v>
      </c>
      <c r="AX281" s="14" t="s">
        <v>80</v>
      </c>
      <c r="AY281" s="242" t="s">
        <v>158</v>
      </c>
    </row>
    <row r="282" s="2" customFormat="1" ht="37.8" customHeight="1">
      <c r="A282" s="38"/>
      <c r="B282" s="39"/>
      <c r="C282" s="204" t="s">
        <v>109</v>
      </c>
      <c r="D282" s="204" t="s">
        <v>162</v>
      </c>
      <c r="E282" s="205" t="s">
        <v>273</v>
      </c>
      <c r="F282" s="206" t="s">
        <v>274</v>
      </c>
      <c r="G282" s="207" t="s">
        <v>165</v>
      </c>
      <c r="H282" s="208">
        <v>9.4499999999999993</v>
      </c>
      <c r="I282" s="209"/>
      <c r="J282" s="210">
        <f>ROUND(I282*H282,2)</f>
        <v>0</v>
      </c>
      <c r="K282" s="206" t="s">
        <v>166</v>
      </c>
      <c r="L282" s="44"/>
      <c r="M282" s="211" t="s">
        <v>19</v>
      </c>
      <c r="N282" s="212" t="s">
        <v>44</v>
      </c>
      <c r="O282" s="84"/>
      <c r="P282" s="213">
        <f>O282*H282</f>
        <v>0</v>
      </c>
      <c r="Q282" s="213">
        <v>0.0043800000000000002</v>
      </c>
      <c r="R282" s="213">
        <f>Q282*H282</f>
        <v>0.041390999999999997</v>
      </c>
      <c r="S282" s="213">
        <v>0</v>
      </c>
      <c r="T282" s="214">
        <f>S282*H282</f>
        <v>0</v>
      </c>
      <c r="U282" s="38"/>
      <c r="V282" s="38"/>
      <c r="W282" s="38"/>
      <c r="X282" s="38"/>
      <c r="Y282" s="38"/>
      <c r="Z282" s="38"/>
      <c r="AA282" s="38"/>
      <c r="AB282" s="38"/>
      <c r="AC282" s="38"/>
      <c r="AD282" s="38"/>
      <c r="AE282" s="38"/>
      <c r="AR282" s="215" t="s">
        <v>167</v>
      </c>
      <c r="AT282" s="215" t="s">
        <v>162</v>
      </c>
      <c r="AU282" s="215" t="s">
        <v>168</v>
      </c>
      <c r="AY282" s="17" t="s">
        <v>158</v>
      </c>
      <c r="BE282" s="216">
        <f>IF(N282="základní",J282,0)</f>
        <v>0</v>
      </c>
      <c r="BF282" s="216">
        <f>IF(N282="snížená",J282,0)</f>
        <v>0</v>
      </c>
      <c r="BG282" s="216">
        <f>IF(N282="zákl. přenesená",J282,0)</f>
        <v>0</v>
      </c>
      <c r="BH282" s="216">
        <f>IF(N282="sníž. přenesená",J282,0)</f>
        <v>0</v>
      </c>
      <c r="BI282" s="216">
        <f>IF(N282="nulová",J282,0)</f>
        <v>0</v>
      </c>
      <c r="BJ282" s="17" t="s">
        <v>168</v>
      </c>
      <c r="BK282" s="216">
        <f>ROUND(I282*H282,2)</f>
        <v>0</v>
      </c>
      <c r="BL282" s="17" t="s">
        <v>167</v>
      </c>
      <c r="BM282" s="215" t="s">
        <v>275</v>
      </c>
    </row>
    <row r="283" s="2" customFormat="1">
      <c r="A283" s="38"/>
      <c r="B283" s="39"/>
      <c r="C283" s="40"/>
      <c r="D283" s="217" t="s">
        <v>170</v>
      </c>
      <c r="E283" s="40"/>
      <c r="F283" s="218" t="s">
        <v>197</v>
      </c>
      <c r="G283" s="40"/>
      <c r="H283" s="40"/>
      <c r="I283" s="219"/>
      <c r="J283" s="40"/>
      <c r="K283" s="40"/>
      <c r="L283" s="44"/>
      <c r="M283" s="220"/>
      <c r="N283" s="221"/>
      <c r="O283" s="84"/>
      <c r="P283" s="84"/>
      <c r="Q283" s="84"/>
      <c r="R283" s="84"/>
      <c r="S283" s="84"/>
      <c r="T283" s="85"/>
      <c r="U283" s="38"/>
      <c r="V283" s="38"/>
      <c r="W283" s="38"/>
      <c r="X283" s="38"/>
      <c r="Y283" s="38"/>
      <c r="Z283" s="38"/>
      <c r="AA283" s="38"/>
      <c r="AB283" s="38"/>
      <c r="AC283" s="38"/>
      <c r="AD283" s="38"/>
      <c r="AE283" s="38"/>
      <c r="AT283" s="17" t="s">
        <v>170</v>
      </c>
      <c r="AU283" s="17" t="s">
        <v>168</v>
      </c>
    </row>
    <row r="284" s="13" customFormat="1">
      <c r="A284" s="13"/>
      <c r="B284" s="222"/>
      <c r="C284" s="223"/>
      <c r="D284" s="217" t="s">
        <v>172</v>
      </c>
      <c r="E284" s="224" t="s">
        <v>19</v>
      </c>
      <c r="F284" s="225" t="s">
        <v>223</v>
      </c>
      <c r="G284" s="223"/>
      <c r="H284" s="224" t="s">
        <v>19</v>
      </c>
      <c r="I284" s="226"/>
      <c r="J284" s="223"/>
      <c r="K284" s="223"/>
      <c r="L284" s="227"/>
      <c r="M284" s="228"/>
      <c r="N284" s="229"/>
      <c r="O284" s="229"/>
      <c r="P284" s="229"/>
      <c r="Q284" s="229"/>
      <c r="R284" s="229"/>
      <c r="S284" s="229"/>
      <c r="T284" s="230"/>
      <c r="U284" s="13"/>
      <c r="V284" s="13"/>
      <c r="W284" s="13"/>
      <c r="X284" s="13"/>
      <c r="Y284" s="13"/>
      <c r="Z284" s="13"/>
      <c r="AA284" s="13"/>
      <c r="AB284" s="13"/>
      <c r="AC284" s="13"/>
      <c r="AD284" s="13"/>
      <c r="AE284" s="13"/>
      <c r="AT284" s="231" t="s">
        <v>172</v>
      </c>
      <c r="AU284" s="231" t="s">
        <v>168</v>
      </c>
      <c r="AV284" s="13" t="s">
        <v>80</v>
      </c>
      <c r="AW284" s="13" t="s">
        <v>33</v>
      </c>
      <c r="AX284" s="13" t="s">
        <v>72</v>
      </c>
      <c r="AY284" s="231" t="s">
        <v>158</v>
      </c>
    </row>
    <row r="285" s="14" customFormat="1">
      <c r="A285" s="14"/>
      <c r="B285" s="232"/>
      <c r="C285" s="233"/>
      <c r="D285" s="217" t="s">
        <v>172</v>
      </c>
      <c r="E285" s="234" t="s">
        <v>19</v>
      </c>
      <c r="F285" s="235" t="s">
        <v>224</v>
      </c>
      <c r="G285" s="233"/>
      <c r="H285" s="236">
        <v>9.4499999999999993</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172</v>
      </c>
      <c r="AU285" s="242" t="s">
        <v>168</v>
      </c>
      <c r="AV285" s="14" t="s">
        <v>168</v>
      </c>
      <c r="AW285" s="14" t="s">
        <v>33</v>
      </c>
      <c r="AX285" s="14" t="s">
        <v>72</v>
      </c>
      <c r="AY285" s="242" t="s">
        <v>158</v>
      </c>
    </row>
    <row r="286" s="15" customFormat="1">
      <c r="A286" s="15"/>
      <c r="B286" s="243"/>
      <c r="C286" s="244"/>
      <c r="D286" s="217" t="s">
        <v>172</v>
      </c>
      <c r="E286" s="245" t="s">
        <v>19</v>
      </c>
      <c r="F286" s="246" t="s">
        <v>176</v>
      </c>
      <c r="G286" s="244"/>
      <c r="H286" s="247">
        <v>9.4499999999999993</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172</v>
      </c>
      <c r="AU286" s="253" t="s">
        <v>168</v>
      </c>
      <c r="AV286" s="15" t="s">
        <v>167</v>
      </c>
      <c r="AW286" s="15" t="s">
        <v>33</v>
      </c>
      <c r="AX286" s="15" t="s">
        <v>80</v>
      </c>
      <c r="AY286" s="253" t="s">
        <v>158</v>
      </c>
    </row>
    <row r="287" s="2" customFormat="1" ht="49.05" customHeight="1">
      <c r="A287" s="38"/>
      <c r="B287" s="39"/>
      <c r="C287" s="204" t="s">
        <v>14</v>
      </c>
      <c r="D287" s="204" t="s">
        <v>162</v>
      </c>
      <c r="E287" s="205" t="s">
        <v>276</v>
      </c>
      <c r="F287" s="206" t="s">
        <v>277</v>
      </c>
      <c r="G287" s="207" t="s">
        <v>278</v>
      </c>
      <c r="H287" s="208">
        <v>203.5</v>
      </c>
      <c r="I287" s="209"/>
      <c r="J287" s="210">
        <f>ROUND(I287*H287,2)</f>
        <v>0</v>
      </c>
      <c r="K287" s="206" t="s">
        <v>166</v>
      </c>
      <c r="L287" s="44"/>
      <c r="M287" s="211" t="s">
        <v>19</v>
      </c>
      <c r="N287" s="212" t="s">
        <v>44</v>
      </c>
      <c r="O287" s="84"/>
      <c r="P287" s="213">
        <f>O287*H287</f>
        <v>0</v>
      </c>
      <c r="Q287" s="213">
        <v>0</v>
      </c>
      <c r="R287" s="213">
        <f>Q287*H287</f>
        <v>0</v>
      </c>
      <c r="S287" s="213">
        <v>0</v>
      </c>
      <c r="T287" s="214">
        <f>S287*H287</f>
        <v>0</v>
      </c>
      <c r="U287" s="38"/>
      <c r="V287" s="38"/>
      <c r="W287" s="38"/>
      <c r="X287" s="38"/>
      <c r="Y287" s="38"/>
      <c r="Z287" s="38"/>
      <c r="AA287" s="38"/>
      <c r="AB287" s="38"/>
      <c r="AC287" s="38"/>
      <c r="AD287" s="38"/>
      <c r="AE287" s="38"/>
      <c r="AR287" s="215" t="s">
        <v>167</v>
      </c>
      <c r="AT287" s="215" t="s">
        <v>162</v>
      </c>
      <c r="AU287" s="215" t="s">
        <v>168</v>
      </c>
      <c r="AY287" s="17" t="s">
        <v>158</v>
      </c>
      <c r="BE287" s="216">
        <f>IF(N287="základní",J287,0)</f>
        <v>0</v>
      </c>
      <c r="BF287" s="216">
        <f>IF(N287="snížená",J287,0)</f>
        <v>0</v>
      </c>
      <c r="BG287" s="216">
        <f>IF(N287="zákl. přenesená",J287,0)</f>
        <v>0</v>
      </c>
      <c r="BH287" s="216">
        <f>IF(N287="sníž. přenesená",J287,0)</f>
        <v>0</v>
      </c>
      <c r="BI287" s="216">
        <f>IF(N287="nulová",J287,0)</f>
        <v>0</v>
      </c>
      <c r="BJ287" s="17" t="s">
        <v>168</v>
      </c>
      <c r="BK287" s="216">
        <f>ROUND(I287*H287,2)</f>
        <v>0</v>
      </c>
      <c r="BL287" s="17" t="s">
        <v>167</v>
      </c>
      <c r="BM287" s="215" t="s">
        <v>279</v>
      </c>
    </row>
    <row r="288" s="2" customFormat="1">
      <c r="A288" s="38"/>
      <c r="B288" s="39"/>
      <c r="C288" s="40"/>
      <c r="D288" s="217" t="s">
        <v>170</v>
      </c>
      <c r="E288" s="40"/>
      <c r="F288" s="218" t="s">
        <v>280</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170</v>
      </c>
      <c r="AU288" s="17" t="s">
        <v>168</v>
      </c>
    </row>
    <row r="289" s="13" customFormat="1">
      <c r="A289" s="13"/>
      <c r="B289" s="222"/>
      <c r="C289" s="223"/>
      <c r="D289" s="217" t="s">
        <v>172</v>
      </c>
      <c r="E289" s="224" t="s">
        <v>19</v>
      </c>
      <c r="F289" s="225" t="s">
        <v>241</v>
      </c>
      <c r="G289" s="223"/>
      <c r="H289" s="224" t="s">
        <v>19</v>
      </c>
      <c r="I289" s="226"/>
      <c r="J289" s="223"/>
      <c r="K289" s="223"/>
      <c r="L289" s="227"/>
      <c r="M289" s="228"/>
      <c r="N289" s="229"/>
      <c r="O289" s="229"/>
      <c r="P289" s="229"/>
      <c r="Q289" s="229"/>
      <c r="R289" s="229"/>
      <c r="S289" s="229"/>
      <c r="T289" s="230"/>
      <c r="U289" s="13"/>
      <c r="V289" s="13"/>
      <c r="W289" s="13"/>
      <c r="X289" s="13"/>
      <c r="Y289" s="13"/>
      <c r="Z289" s="13"/>
      <c r="AA289" s="13"/>
      <c r="AB289" s="13"/>
      <c r="AC289" s="13"/>
      <c r="AD289" s="13"/>
      <c r="AE289" s="13"/>
      <c r="AT289" s="231" t="s">
        <v>172</v>
      </c>
      <c r="AU289" s="231" t="s">
        <v>168</v>
      </c>
      <c r="AV289" s="13" t="s">
        <v>80</v>
      </c>
      <c r="AW289" s="13" t="s">
        <v>33</v>
      </c>
      <c r="AX289" s="13" t="s">
        <v>72</v>
      </c>
      <c r="AY289" s="231" t="s">
        <v>158</v>
      </c>
    </row>
    <row r="290" s="14" customFormat="1">
      <c r="A290" s="14"/>
      <c r="B290" s="232"/>
      <c r="C290" s="233"/>
      <c r="D290" s="217" t="s">
        <v>172</v>
      </c>
      <c r="E290" s="234" t="s">
        <v>19</v>
      </c>
      <c r="F290" s="235" t="s">
        <v>281</v>
      </c>
      <c r="G290" s="233"/>
      <c r="H290" s="236">
        <v>105</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282</v>
      </c>
      <c r="G291" s="233"/>
      <c r="H291" s="236">
        <v>9.5999999999999996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283</v>
      </c>
      <c r="G292" s="233"/>
      <c r="H292" s="236">
        <v>7.0999999999999996</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284</v>
      </c>
      <c r="G293" s="233"/>
      <c r="H293" s="236">
        <v>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3" customFormat="1">
      <c r="A294" s="13"/>
      <c r="B294" s="222"/>
      <c r="C294" s="223"/>
      <c r="D294" s="217" t="s">
        <v>172</v>
      </c>
      <c r="E294" s="224" t="s">
        <v>19</v>
      </c>
      <c r="F294" s="225" t="s">
        <v>238</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172</v>
      </c>
      <c r="AU294" s="231" t="s">
        <v>168</v>
      </c>
      <c r="AV294" s="13" t="s">
        <v>80</v>
      </c>
      <c r="AW294" s="13" t="s">
        <v>33</v>
      </c>
      <c r="AX294" s="13" t="s">
        <v>72</v>
      </c>
      <c r="AY294" s="231" t="s">
        <v>158</v>
      </c>
    </row>
    <row r="295" s="14" customFormat="1">
      <c r="A295" s="14"/>
      <c r="B295" s="232"/>
      <c r="C295" s="233"/>
      <c r="D295" s="217" t="s">
        <v>172</v>
      </c>
      <c r="E295" s="234" t="s">
        <v>19</v>
      </c>
      <c r="F295" s="235" t="s">
        <v>285</v>
      </c>
      <c r="G295" s="233"/>
      <c r="H295" s="236">
        <v>3.6000000000000001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3" customFormat="1">
      <c r="A296" s="13"/>
      <c r="B296" s="222"/>
      <c r="C296" s="223"/>
      <c r="D296" s="217" t="s">
        <v>172</v>
      </c>
      <c r="E296" s="224" t="s">
        <v>19</v>
      </c>
      <c r="F296" s="225" t="s">
        <v>259</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286</v>
      </c>
      <c r="G297" s="233"/>
      <c r="H297" s="236">
        <v>16.800000000000001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287</v>
      </c>
      <c r="G298" s="233"/>
      <c r="H298" s="236">
        <v>16.199999999999999</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3" customFormat="1">
      <c r="A299" s="13"/>
      <c r="B299" s="222"/>
      <c r="C299" s="223"/>
      <c r="D299" s="217" t="s">
        <v>172</v>
      </c>
      <c r="E299" s="224" t="s">
        <v>19</v>
      </c>
      <c r="F299" s="225" t="s">
        <v>182</v>
      </c>
      <c r="G299" s="223"/>
      <c r="H299" s="224" t="s">
        <v>19</v>
      </c>
      <c r="I299" s="226"/>
      <c r="J299" s="223"/>
      <c r="K299" s="223"/>
      <c r="L299" s="227"/>
      <c r="M299" s="228"/>
      <c r="N299" s="229"/>
      <c r="O299" s="229"/>
      <c r="P299" s="229"/>
      <c r="Q299" s="229"/>
      <c r="R299" s="229"/>
      <c r="S299" s="229"/>
      <c r="T299" s="230"/>
      <c r="U299" s="13"/>
      <c r="V299" s="13"/>
      <c r="W299" s="13"/>
      <c r="X299" s="13"/>
      <c r="Y299" s="13"/>
      <c r="Z299" s="13"/>
      <c r="AA299" s="13"/>
      <c r="AB299" s="13"/>
      <c r="AC299" s="13"/>
      <c r="AD299" s="13"/>
      <c r="AE299" s="13"/>
      <c r="AT299" s="231" t="s">
        <v>172</v>
      </c>
      <c r="AU299" s="231" t="s">
        <v>168</v>
      </c>
      <c r="AV299" s="13" t="s">
        <v>80</v>
      </c>
      <c r="AW299" s="13" t="s">
        <v>33</v>
      </c>
      <c r="AX299" s="13" t="s">
        <v>72</v>
      </c>
      <c r="AY299" s="231" t="s">
        <v>158</v>
      </c>
    </row>
    <row r="300" s="14" customFormat="1">
      <c r="A300" s="14"/>
      <c r="B300" s="232"/>
      <c r="C300" s="233"/>
      <c r="D300" s="217" t="s">
        <v>172</v>
      </c>
      <c r="E300" s="234" t="s">
        <v>19</v>
      </c>
      <c r="F300" s="235" t="s">
        <v>288</v>
      </c>
      <c r="G300" s="233"/>
      <c r="H300" s="236">
        <v>4.7999999999999998</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3" customFormat="1">
      <c r="A301" s="13"/>
      <c r="B301" s="222"/>
      <c r="C301" s="223"/>
      <c r="D301" s="217" t="s">
        <v>172</v>
      </c>
      <c r="E301" s="224" t="s">
        <v>19</v>
      </c>
      <c r="F301" s="225" t="s">
        <v>289</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290</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4" customFormat="1">
      <c r="A303" s="14"/>
      <c r="B303" s="232"/>
      <c r="C303" s="233"/>
      <c r="D303" s="217" t="s">
        <v>172</v>
      </c>
      <c r="E303" s="234" t="s">
        <v>19</v>
      </c>
      <c r="F303" s="235" t="s">
        <v>291</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172</v>
      </c>
      <c r="AU303" s="242" t="s">
        <v>168</v>
      </c>
      <c r="AV303" s="14" t="s">
        <v>168</v>
      </c>
      <c r="AW303" s="14" t="s">
        <v>33</v>
      </c>
      <c r="AX303" s="14" t="s">
        <v>72</v>
      </c>
      <c r="AY303" s="242" t="s">
        <v>158</v>
      </c>
    </row>
    <row r="304" s="14" customFormat="1">
      <c r="A304" s="14"/>
      <c r="B304" s="232"/>
      <c r="C304" s="233"/>
      <c r="D304" s="217" t="s">
        <v>172</v>
      </c>
      <c r="E304" s="234" t="s">
        <v>19</v>
      </c>
      <c r="F304" s="235" t="s">
        <v>292</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293</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238</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294</v>
      </c>
      <c r="G307" s="233"/>
      <c r="H307" s="236">
        <v>0.90000000000000002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203.5</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2" customFormat="1" ht="24.15" customHeight="1">
      <c r="A309" s="38"/>
      <c r="B309" s="39"/>
      <c r="C309" s="254" t="s">
        <v>8</v>
      </c>
      <c r="D309" s="254" t="s">
        <v>203</v>
      </c>
      <c r="E309" s="255" t="s">
        <v>295</v>
      </c>
      <c r="F309" s="256" t="s">
        <v>296</v>
      </c>
      <c r="G309" s="257" t="s">
        <v>278</v>
      </c>
      <c r="H309" s="258">
        <v>183.81</v>
      </c>
      <c r="I309" s="259"/>
      <c r="J309" s="260">
        <f>ROUND(I309*H309,2)</f>
        <v>0</v>
      </c>
      <c r="K309" s="256" t="s">
        <v>166</v>
      </c>
      <c r="L309" s="261"/>
      <c r="M309" s="262" t="s">
        <v>19</v>
      </c>
      <c r="N309" s="263" t="s">
        <v>44</v>
      </c>
      <c r="O309" s="84"/>
      <c r="P309" s="213">
        <f>O309*H309</f>
        <v>0</v>
      </c>
      <c r="Q309" s="213">
        <v>4.0000000000000003E-05</v>
      </c>
      <c r="R309" s="213">
        <f>Q309*H309</f>
        <v>0.0073524000000000011</v>
      </c>
      <c r="S309" s="213">
        <v>0</v>
      </c>
      <c r="T309" s="214">
        <f>S309*H309</f>
        <v>0</v>
      </c>
      <c r="U309" s="38"/>
      <c r="V309" s="38"/>
      <c r="W309" s="38"/>
      <c r="X309" s="38"/>
      <c r="Y309" s="38"/>
      <c r="Z309" s="38"/>
      <c r="AA309" s="38"/>
      <c r="AB309" s="38"/>
      <c r="AC309" s="38"/>
      <c r="AD309" s="38"/>
      <c r="AE309" s="38"/>
      <c r="AR309" s="215" t="s">
        <v>202</v>
      </c>
      <c r="AT309" s="215" t="s">
        <v>203</v>
      </c>
      <c r="AU309" s="215" t="s">
        <v>168</v>
      </c>
      <c r="AY309" s="17" t="s">
        <v>158</v>
      </c>
      <c r="BE309" s="216">
        <f>IF(N309="základní",J309,0)</f>
        <v>0</v>
      </c>
      <c r="BF309" s="216">
        <f>IF(N309="snížená",J309,0)</f>
        <v>0</v>
      </c>
      <c r="BG309" s="216">
        <f>IF(N309="zákl. přenesená",J309,0)</f>
        <v>0</v>
      </c>
      <c r="BH309" s="216">
        <f>IF(N309="sníž. přenesená",J309,0)</f>
        <v>0</v>
      </c>
      <c r="BI309" s="216">
        <f>IF(N309="nulová",J309,0)</f>
        <v>0</v>
      </c>
      <c r="BJ309" s="17" t="s">
        <v>168</v>
      </c>
      <c r="BK309" s="216">
        <f>ROUND(I309*H309,2)</f>
        <v>0</v>
      </c>
      <c r="BL309" s="17" t="s">
        <v>167</v>
      </c>
      <c r="BM309" s="215" t="s">
        <v>297</v>
      </c>
    </row>
    <row r="310" s="13" customFormat="1">
      <c r="A310" s="13"/>
      <c r="B310" s="222"/>
      <c r="C310" s="223"/>
      <c r="D310" s="217" t="s">
        <v>172</v>
      </c>
      <c r="E310" s="224" t="s">
        <v>19</v>
      </c>
      <c r="F310" s="225" t="s">
        <v>241</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172</v>
      </c>
      <c r="AU310" s="231" t="s">
        <v>168</v>
      </c>
      <c r="AV310" s="13" t="s">
        <v>80</v>
      </c>
      <c r="AW310" s="13" t="s">
        <v>33</v>
      </c>
      <c r="AX310" s="13" t="s">
        <v>72</v>
      </c>
      <c r="AY310" s="231" t="s">
        <v>158</v>
      </c>
    </row>
    <row r="311" s="14" customFormat="1">
      <c r="A311" s="14"/>
      <c r="B311" s="232"/>
      <c r="C311" s="233"/>
      <c r="D311" s="217" t="s">
        <v>172</v>
      </c>
      <c r="E311" s="234" t="s">
        <v>19</v>
      </c>
      <c r="F311" s="235" t="s">
        <v>281</v>
      </c>
      <c r="G311" s="233"/>
      <c r="H311" s="236">
        <v>105</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172</v>
      </c>
      <c r="AU311" s="242" t="s">
        <v>168</v>
      </c>
      <c r="AV311" s="14" t="s">
        <v>168</v>
      </c>
      <c r="AW311" s="14" t="s">
        <v>33</v>
      </c>
      <c r="AX311" s="14" t="s">
        <v>72</v>
      </c>
      <c r="AY311" s="242" t="s">
        <v>158</v>
      </c>
    </row>
    <row r="312" s="14" customFormat="1">
      <c r="A312" s="14"/>
      <c r="B312" s="232"/>
      <c r="C312" s="233"/>
      <c r="D312" s="217" t="s">
        <v>172</v>
      </c>
      <c r="E312" s="234" t="s">
        <v>19</v>
      </c>
      <c r="F312" s="235" t="s">
        <v>282</v>
      </c>
      <c r="G312" s="233"/>
      <c r="H312" s="236">
        <v>9.5999999999999996</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283</v>
      </c>
      <c r="G313" s="233"/>
      <c r="H313" s="236">
        <v>7.0999999999999996</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284</v>
      </c>
      <c r="G314" s="233"/>
      <c r="H314" s="236">
        <v>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3" customFormat="1">
      <c r="A315" s="13"/>
      <c r="B315" s="222"/>
      <c r="C315" s="223"/>
      <c r="D315" s="217" t="s">
        <v>172</v>
      </c>
      <c r="E315" s="224" t="s">
        <v>19</v>
      </c>
      <c r="F315" s="225" t="s">
        <v>238</v>
      </c>
      <c r="G315" s="223"/>
      <c r="H315" s="224" t="s">
        <v>19</v>
      </c>
      <c r="I315" s="226"/>
      <c r="J315" s="223"/>
      <c r="K315" s="223"/>
      <c r="L315" s="227"/>
      <c r="M315" s="228"/>
      <c r="N315" s="229"/>
      <c r="O315" s="229"/>
      <c r="P315" s="229"/>
      <c r="Q315" s="229"/>
      <c r="R315" s="229"/>
      <c r="S315" s="229"/>
      <c r="T315" s="230"/>
      <c r="U315" s="13"/>
      <c r="V315" s="13"/>
      <c r="W315" s="13"/>
      <c r="X315" s="13"/>
      <c r="Y315" s="13"/>
      <c r="Z315" s="13"/>
      <c r="AA315" s="13"/>
      <c r="AB315" s="13"/>
      <c r="AC315" s="13"/>
      <c r="AD315" s="13"/>
      <c r="AE315" s="13"/>
      <c r="AT315" s="231" t="s">
        <v>172</v>
      </c>
      <c r="AU315" s="231" t="s">
        <v>168</v>
      </c>
      <c r="AV315" s="13" t="s">
        <v>80</v>
      </c>
      <c r="AW315" s="13" t="s">
        <v>33</v>
      </c>
      <c r="AX315" s="13" t="s">
        <v>72</v>
      </c>
      <c r="AY315" s="231" t="s">
        <v>158</v>
      </c>
    </row>
    <row r="316" s="14" customFormat="1">
      <c r="A316" s="14"/>
      <c r="B316" s="232"/>
      <c r="C316" s="233"/>
      <c r="D316" s="217" t="s">
        <v>172</v>
      </c>
      <c r="E316" s="234" t="s">
        <v>19</v>
      </c>
      <c r="F316" s="235" t="s">
        <v>285</v>
      </c>
      <c r="G316" s="233"/>
      <c r="H316" s="236">
        <v>3.6000000000000001</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3" customFormat="1">
      <c r="A317" s="13"/>
      <c r="B317" s="222"/>
      <c r="C317" s="223"/>
      <c r="D317" s="217" t="s">
        <v>172</v>
      </c>
      <c r="E317" s="224" t="s">
        <v>19</v>
      </c>
      <c r="F317" s="225" t="s">
        <v>259</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172</v>
      </c>
      <c r="AU317" s="231" t="s">
        <v>168</v>
      </c>
      <c r="AV317" s="13" t="s">
        <v>80</v>
      </c>
      <c r="AW317" s="13" t="s">
        <v>33</v>
      </c>
      <c r="AX317" s="13" t="s">
        <v>72</v>
      </c>
      <c r="AY317" s="231" t="s">
        <v>158</v>
      </c>
    </row>
    <row r="318" s="14" customFormat="1">
      <c r="A318" s="14"/>
      <c r="B318" s="232"/>
      <c r="C318" s="233"/>
      <c r="D318" s="217" t="s">
        <v>172</v>
      </c>
      <c r="E318" s="234" t="s">
        <v>19</v>
      </c>
      <c r="F318" s="235" t="s">
        <v>286</v>
      </c>
      <c r="G318" s="233"/>
      <c r="H318" s="236">
        <v>16.800000000000001</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172</v>
      </c>
      <c r="AU318" s="242" t="s">
        <v>168</v>
      </c>
      <c r="AV318" s="14" t="s">
        <v>168</v>
      </c>
      <c r="AW318" s="14" t="s">
        <v>33</v>
      </c>
      <c r="AX318" s="14" t="s">
        <v>72</v>
      </c>
      <c r="AY318" s="242" t="s">
        <v>158</v>
      </c>
    </row>
    <row r="319" s="14" customFormat="1">
      <c r="A319" s="14"/>
      <c r="B319" s="232"/>
      <c r="C319" s="233"/>
      <c r="D319" s="217" t="s">
        <v>172</v>
      </c>
      <c r="E319" s="234" t="s">
        <v>19</v>
      </c>
      <c r="F319" s="235" t="s">
        <v>287</v>
      </c>
      <c r="G319" s="233"/>
      <c r="H319" s="236">
        <v>16.199999999999999</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33</v>
      </c>
      <c r="AX319" s="14" t="s">
        <v>72</v>
      </c>
      <c r="AY319" s="242" t="s">
        <v>158</v>
      </c>
    </row>
    <row r="320" s="13" customFormat="1">
      <c r="A320" s="13"/>
      <c r="B320" s="222"/>
      <c r="C320" s="223"/>
      <c r="D320" s="217" t="s">
        <v>172</v>
      </c>
      <c r="E320" s="224" t="s">
        <v>19</v>
      </c>
      <c r="F320" s="225" t="s">
        <v>182</v>
      </c>
      <c r="G320" s="223"/>
      <c r="H320" s="224" t="s">
        <v>19</v>
      </c>
      <c r="I320" s="226"/>
      <c r="J320" s="223"/>
      <c r="K320" s="223"/>
      <c r="L320" s="227"/>
      <c r="M320" s="228"/>
      <c r="N320" s="229"/>
      <c r="O320" s="229"/>
      <c r="P320" s="229"/>
      <c r="Q320" s="229"/>
      <c r="R320" s="229"/>
      <c r="S320" s="229"/>
      <c r="T320" s="230"/>
      <c r="U320" s="13"/>
      <c r="V320" s="13"/>
      <c r="W320" s="13"/>
      <c r="X320" s="13"/>
      <c r="Y320" s="13"/>
      <c r="Z320" s="13"/>
      <c r="AA320" s="13"/>
      <c r="AB320" s="13"/>
      <c r="AC320" s="13"/>
      <c r="AD320" s="13"/>
      <c r="AE320" s="13"/>
      <c r="AT320" s="231" t="s">
        <v>172</v>
      </c>
      <c r="AU320" s="231" t="s">
        <v>168</v>
      </c>
      <c r="AV320" s="13" t="s">
        <v>80</v>
      </c>
      <c r="AW320" s="13" t="s">
        <v>33</v>
      </c>
      <c r="AX320" s="13" t="s">
        <v>72</v>
      </c>
      <c r="AY320" s="231" t="s">
        <v>158</v>
      </c>
    </row>
    <row r="321" s="14" customFormat="1">
      <c r="A321" s="14"/>
      <c r="B321" s="232"/>
      <c r="C321" s="233"/>
      <c r="D321" s="217" t="s">
        <v>172</v>
      </c>
      <c r="E321" s="234" t="s">
        <v>19</v>
      </c>
      <c r="F321" s="235" t="s">
        <v>288</v>
      </c>
      <c r="G321" s="233"/>
      <c r="H321" s="236">
        <v>4.7999999999999998</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172</v>
      </c>
      <c r="AU321" s="242" t="s">
        <v>168</v>
      </c>
      <c r="AV321" s="14" t="s">
        <v>168</v>
      </c>
      <c r="AW321" s="14" t="s">
        <v>33</v>
      </c>
      <c r="AX321" s="14" t="s">
        <v>72</v>
      </c>
      <c r="AY321" s="242" t="s">
        <v>158</v>
      </c>
    </row>
    <row r="322" s="15" customFormat="1">
      <c r="A322" s="15"/>
      <c r="B322" s="243"/>
      <c r="C322" s="244"/>
      <c r="D322" s="217" t="s">
        <v>172</v>
      </c>
      <c r="E322" s="245" t="s">
        <v>19</v>
      </c>
      <c r="F322" s="246" t="s">
        <v>176</v>
      </c>
      <c r="G322" s="244"/>
      <c r="H322" s="247">
        <v>167.09999999999999</v>
      </c>
      <c r="I322" s="248"/>
      <c r="J322" s="244"/>
      <c r="K322" s="244"/>
      <c r="L322" s="249"/>
      <c r="M322" s="250"/>
      <c r="N322" s="251"/>
      <c r="O322" s="251"/>
      <c r="P322" s="251"/>
      <c r="Q322" s="251"/>
      <c r="R322" s="251"/>
      <c r="S322" s="251"/>
      <c r="T322" s="252"/>
      <c r="U322" s="15"/>
      <c r="V322" s="15"/>
      <c r="W322" s="15"/>
      <c r="X322" s="15"/>
      <c r="Y322" s="15"/>
      <c r="Z322" s="15"/>
      <c r="AA322" s="15"/>
      <c r="AB322" s="15"/>
      <c r="AC322" s="15"/>
      <c r="AD322" s="15"/>
      <c r="AE322" s="15"/>
      <c r="AT322" s="253" t="s">
        <v>172</v>
      </c>
      <c r="AU322" s="253" t="s">
        <v>168</v>
      </c>
      <c r="AV322" s="15" t="s">
        <v>167</v>
      </c>
      <c r="AW322" s="15" t="s">
        <v>33</v>
      </c>
      <c r="AX322" s="15" t="s">
        <v>80</v>
      </c>
      <c r="AY322" s="253" t="s">
        <v>158</v>
      </c>
    </row>
    <row r="323" s="14" customFormat="1">
      <c r="A323" s="14"/>
      <c r="B323" s="232"/>
      <c r="C323" s="233"/>
      <c r="D323" s="217" t="s">
        <v>172</v>
      </c>
      <c r="E323" s="233"/>
      <c r="F323" s="235" t="s">
        <v>298</v>
      </c>
      <c r="G323" s="233"/>
      <c r="H323" s="236">
        <v>183.81</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172</v>
      </c>
      <c r="AU323" s="242" t="s">
        <v>168</v>
      </c>
      <c r="AV323" s="14" t="s">
        <v>168</v>
      </c>
      <c r="AW323" s="14" t="s">
        <v>4</v>
      </c>
      <c r="AX323" s="14" t="s">
        <v>80</v>
      </c>
      <c r="AY323" s="242" t="s">
        <v>158</v>
      </c>
    </row>
    <row r="324" s="2" customFormat="1" ht="24.15" customHeight="1">
      <c r="A324" s="38"/>
      <c r="B324" s="39"/>
      <c r="C324" s="254" t="s">
        <v>299</v>
      </c>
      <c r="D324" s="254" t="s">
        <v>203</v>
      </c>
      <c r="E324" s="255" t="s">
        <v>300</v>
      </c>
      <c r="F324" s="256" t="s">
        <v>301</v>
      </c>
      <c r="G324" s="257" t="s">
        <v>278</v>
      </c>
      <c r="H324" s="258">
        <v>40.039999999999999</v>
      </c>
      <c r="I324" s="259"/>
      <c r="J324" s="260">
        <f>ROUND(I324*H324,2)</f>
        <v>0</v>
      </c>
      <c r="K324" s="256" t="s">
        <v>166</v>
      </c>
      <c r="L324" s="261"/>
      <c r="M324" s="262" t="s">
        <v>19</v>
      </c>
      <c r="N324" s="263" t="s">
        <v>44</v>
      </c>
      <c r="O324" s="84"/>
      <c r="P324" s="213">
        <f>O324*H324</f>
        <v>0</v>
      </c>
      <c r="Q324" s="213">
        <v>0.00029999999999999997</v>
      </c>
      <c r="R324" s="213">
        <f>Q324*H324</f>
        <v>0.012011999999999998</v>
      </c>
      <c r="S324" s="213">
        <v>0</v>
      </c>
      <c r="T324" s="214">
        <f>S324*H324</f>
        <v>0</v>
      </c>
      <c r="U324" s="38"/>
      <c r="V324" s="38"/>
      <c r="W324" s="38"/>
      <c r="X324" s="38"/>
      <c r="Y324" s="38"/>
      <c r="Z324" s="38"/>
      <c r="AA324" s="38"/>
      <c r="AB324" s="38"/>
      <c r="AC324" s="38"/>
      <c r="AD324" s="38"/>
      <c r="AE324" s="38"/>
      <c r="AR324" s="215" t="s">
        <v>202</v>
      </c>
      <c r="AT324" s="215" t="s">
        <v>203</v>
      </c>
      <c r="AU324" s="215" t="s">
        <v>168</v>
      </c>
      <c r="AY324" s="17" t="s">
        <v>158</v>
      </c>
      <c r="BE324" s="216">
        <f>IF(N324="základní",J324,0)</f>
        <v>0</v>
      </c>
      <c r="BF324" s="216">
        <f>IF(N324="snížená",J324,0)</f>
        <v>0</v>
      </c>
      <c r="BG324" s="216">
        <f>IF(N324="zákl. přenesená",J324,0)</f>
        <v>0</v>
      </c>
      <c r="BH324" s="216">
        <f>IF(N324="sníž. přenesená",J324,0)</f>
        <v>0</v>
      </c>
      <c r="BI324" s="216">
        <f>IF(N324="nulová",J324,0)</f>
        <v>0</v>
      </c>
      <c r="BJ324" s="17" t="s">
        <v>168</v>
      </c>
      <c r="BK324" s="216">
        <f>ROUND(I324*H324,2)</f>
        <v>0</v>
      </c>
      <c r="BL324" s="17" t="s">
        <v>167</v>
      </c>
      <c r="BM324" s="215" t="s">
        <v>302</v>
      </c>
    </row>
    <row r="325" s="13" customFormat="1">
      <c r="A325" s="13"/>
      <c r="B325" s="222"/>
      <c r="C325" s="223"/>
      <c r="D325" s="217" t="s">
        <v>172</v>
      </c>
      <c r="E325" s="224" t="s">
        <v>19</v>
      </c>
      <c r="F325" s="225" t="s">
        <v>289</v>
      </c>
      <c r="G325" s="223"/>
      <c r="H325" s="224" t="s">
        <v>19</v>
      </c>
      <c r="I325" s="226"/>
      <c r="J325" s="223"/>
      <c r="K325" s="223"/>
      <c r="L325" s="227"/>
      <c r="M325" s="228"/>
      <c r="N325" s="229"/>
      <c r="O325" s="229"/>
      <c r="P325" s="229"/>
      <c r="Q325" s="229"/>
      <c r="R325" s="229"/>
      <c r="S325" s="229"/>
      <c r="T325" s="230"/>
      <c r="U325" s="13"/>
      <c r="V325" s="13"/>
      <c r="W325" s="13"/>
      <c r="X325" s="13"/>
      <c r="Y325" s="13"/>
      <c r="Z325" s="13"/>
      <c r="AA325" s="13"/>
      <c r="AB325" s="13"/>
      <c r="AC325" s="13"/>
      <c r="AD325" s="13"/>
      <c r="AE325" s="13"/>
      <c r="AT325" s="231" t="s">
        <v>172</v>
      </c>
      <c r="AU325" s="231" t="s">
        <v>168</v>
      </c>
      <c r="AV325" s="13" t="s">
        <v>80</v>
      </c>
      <c r="AW325" s="13" t="s">
        <v>33</v>
      </c>
      <c r="AX325" s="13" t="s">
        <v>72</v>
      </c>
      <c r="AY325" s="231" t="s">
        <v>158</v>
      </c>
    </row>
    <row r="326" s="14" customFormat="1">
      <c r="A326" s="14"/>
      <c r="B326" s="232"/>
      <c r="C326" s="233"/>
      <c r="D326" s="217" t="s">
        <v>172</v>
      </c>
      <c r="E326" s="234" t="s">
        <v>19</v>
      </c>
      <c r="F326" s="235" t="s">
        <v>290</v>
      </c>
      <c r="G326" s="233"/>
      <c r="H326" s="236">
        <v>30</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172</v>
      </c>
      <c r="AU326" s="242" t="s">
        <v>168</v>
      </c>
      <c r="AV326" s="14" t="s">
        <v>168</v>
      </c>
      <c r="AW326" s="14" t="s">
        <v>33</v>
      </c>
      <c r="AX326" s="14" t="s">
        <v>72</v>
      </c>
      <c r="AY326" s="242" t="s">
        <v>158</v>
      </c>
    </row>
    <row r="327" s="14" customFormat="1">
      <c r="A327" s="14"/>
      <c r="B327" s="232"/>
      <c r="C327" s="233"/>
      <c r="D327" s="217" t="s">
        <v>172</v>
      </c>
      <c r="E327" s="234" t="s">
        <v>19</v>
      </c>
      <c r="F327" s="235" t="s">
        <v>291</v>
      </c>
      <c r="G327" s="233"/>
      <c r="H327" s="236">
        <v>3.6000000000000001</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4" customFormat="1">
      <c r="A328" s="14"/>
      <c r="B328" s="232"/>
      <c r="C328" s="233"/>
      <c r="D328" s="217" t="s">
        <v>172</v>
      </c>
      <c r="E328" s="234" t="s">
        <v>19</v>
      </c>
      <c r="F328" s="235" t="s">
        <v>292</v>
      </c>
      <c r="G328" s="233"/>
      <c r="H328" s="236">
        <v>1.1000000000000001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172</v>
      </c>
      <c r="AU328" s="242" t="s">
        <v>168</v>
      </c>
      <c r="AV328" s="14" t="s">
        <v>168</v>
      </c>
      <c r="AW328" s="14" t="s">
        <v>33</v>
      </c>
      <c r="AX328" s="14" t="s">
        <v>72</v>
      </c>
      <c r="AY328" s="242" t="s">
        <v>158</v>
      </c>
    </row>
    <row r="329" s="14" customFormat="1">
      <c r="A329" s="14"/>
      <c r="B329" s="232"/>
      <c r="C329" s="233"/>
      <c r="D329" s="217" t="s">
        <v>172</v>
      </c>
      <c r="E329" s="234" t="s">
        <v>19</v>
      </c>
      <c r="F329" s="235" t="s">
        <v>293</v>
      </c>
      <c r="G329" s="233"/>
      <c r="H329" s="236">
        <v>0.80000000000000004</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3" customFormat="1">
      <c r="A330" s="13"/>
      <c r="B330" s="222"/>
      <c r="C330" s="223"/>
      <c r="D330" s="217" t="s">
        <v>172</v>
      </c>
      <c r="E330" s="224" t="s">
        <v>19</v>
      </c>
      <c r="F330" s="225" t="s">
        <v>238</v>
      </c>
      <c r="G330" s="223"/>
      <c r="H330" s="224" t="s">
        <v>19</v>
      </c>
      <c r="I330" s="226"/>
      <c r="J330" s="223"/>
      <c r="K330" s="223"/>
      <c r="L330" s="227"/>
      <c r="M330" s="228"/>
      <c r="N330" s="229"/>
      <c r="O330" s="229"/>
      <c r="P330" s="229"/>
      <c r="Q330" s="229"/>
      <c r="R330" s="229"/>
      <c r="S330" s="229"/>
      <c r="T330" s="230"/>
      <c r="U330" s="13"/>
      <c r="V330" s="13"/>
      <c r="W330" s="13"/>
      <c r="X330" s="13"/>
      <c r="Y330" s="13"/>
      <c r="Z330" s="13"/>
      <c r="AA330" s="13"/>
      <c r="AB330" s="13"/>
      <c r="AC330" s="13"/>
      <c r="AD330" s="13"/>
      <c r="AE330" s="13"/>
      <c r="AT330" s="231" t="s">
        <v>172</v>
      </c>
      <c r="AU330" s="231" t="s">
        <v>168</v>
      </c>
      <c r="AV330" s="13" t="s">
        <v>80</v>
      </c>
      <c r="AW330" s="13" t="s">
        <v>33</v>
      </c>
      <c r="AX330" s="13" t="s">
        <v>72</v>
      </c>
      <c r="AY330" s="231" t="s">
        <v>158</v>
      </c>
    </row>
    <row r="331" s="14" customFormat="1">
      <c r="A331" s="14"/>
      <c r="B331" s="232"/>
      <c r="C331" s="233"/>
      <c r="D331" s="217" t="s">
        <v>172</v>
      </c>
      <c r="E331" s="234" t="s">
        <v>19</v>
      </c>
      <c r="F331" s="235" t="s">
        <v>294</v>
      </c>
      <c r="G331" s="233"/>
      <c r="H331" s="236">
        <v>0.90000000000000002</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172</v>
      </c>
      <c r="AU331" s="242" t="s">
        <v>168</v>
      </c>
      <c r="AV331" s="14" t="s">
        <v>168</v>
      </c>
      <c r="AW331" s="14" t="s">
        <v>33</v>
      </c>
      <c r="AX331" s="14" t="s">
        <v>72</v>
      </c>
      <c r="AY331" s="242" t="s">
        <v>158</v>
      </c>
    </row>
    <row r="332" s="15" customFormat="1">
      <c r="A332" s="15"/>
      <c r="B332" s="243"/>
      <c r="C332" s="244"/>
      <c r="D332" s="217" t="s">
        <v>172</v>
      </c>
      <c r="E332" s="245" t="s">
        <v>19</v>
      </c>
      <c r="F332" s="246" t="s">
        <v>176</v>
      </c>
      <c r="G332" s="244"/>
      <c r="H332" s="247">
        <v>36.399999999999999</v>
      </c>
      <c r="I332" s="248"/>
      <c r="J332" s="244"/>
      <c r="K332" s="244"/>
      <c r="L332" s="249"/>
      <c r="M332" s="250"/>
      <c r="N332" s="251"/>
      <c r="O332" s="251"/>
      <c r="P332" s="251"/>
      <c r="Q332" s="251"/>
      <c r="R332" s="251"/>
      <c r="S332" s="251"/>
      <c r="T332" s="252"/>
      <c r="U332" s="15"/>
      <c r="V332" s="15"/>
      <c r="W332" s="15"/>
      <c r="X332" s="15"/>
      <c r="Y332" s="15"/>
      <c r="Z332" s="15"/>
      <c r="AA332" s="15"/>
      <c r="AB332" s="15"/>
      <c r="AC332" s="15"/>
      <c r="AD332" s="15"/>
      <c r="AE332" s="15"/>
      <c r="AT332" s="253" t="s">
        <v>172</v>
      </c>
      <c r="AU332" s="253" t="s">
        <v>168</v>
      </c>
      <c r="AV332" s="15" t="s">
        <v>167</v>
      </c>
      <c r="AW332" s="15" t="s">
        <v>33</v>
      </c>
      <c r="AX332" s="15" t="s">
        <v>80</v>
      </c>
      <c r="AY332" s="253" t="s">
        <v>158</v>
      </c>
    </row>
    <row r="333" s="14" customFormat="1">
      <c r="A333" s="14"/>
      <c r="B333" s="232"/>
      <c r="C333" s="233"/>
      <c r="D333" s="217" t="s">
        <v>172</v>
      </c>
      <c r="E333" s="233"/>
      <c r="F333" s="235" t="s">
        <v>303</v>
      </c>
      <c r="G333" s="233"/>
      <c r="H333" s="236">
        <v>40.039999999999999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172</v>
      </c>
      <c r="AU333" s="242" t="s">
        <v>168</v>
      </c>
      <c r="AV333" s="14" t="s">
        <v>168</v>
      </c>
      <c r="AW333" s="14" t="s">
        <v>4</v>
      </c>
      <c r="AX333" s="14" t="s">
        <v>80</v>
      </c>
      <c r="AY333" s="242" t="s">
        <v>158</v>
      </c>
    </row>
    <row r="334" s="2" customFormat="1" ht="49.05" customHeight="1">
      <c r="A334" s="38"/>
      <c r="B334" s="39"/>
      <c r="C334" s="204" t="s">
        <v>304</v>
      </c>
      <c r="D334" s="204" t="s">
        <v>162</v>
      </c>
      <c r="E334" s="205" t="s">
        <v>305</v>
      </c>
      <c r="F334" s="206" t="s">
        <v>306</v>
      </c>
      <c r="G334" s="207" t="s">
        <v>165</v>
      </c>
      <c r="H334" s="208">
        <v>60.25</v>
      </c>
      <c r="I334" s="209"/>
      <c r="J334" s="210">
        <f>ROUND(I334*H334,2)</f>
        <v>0</v>
      </c>
      <c r="K334" s="206" t="s">
        <v>166</v>
      </c>
      <c r="L334" s="44"/>
      <c r="M334" s="211" t="s">
        <v>19</v>
      </c>
      <c r="N334" s="212" t="s">
        <v>44</v>
      </c>
      <c r="O334" s="84"/>
      <c r="P334" s="213">
        <f>O334*H334</f>
        <v>0</v>
      </c>
      <c r="Q334" s="213">
        <v>0.0085199999999999998</v>
      </c>
      <c r="R334" s="213">
        <f>Q334*H334</f>
        <v>0.51332999999999995</v>
      </c>
      <c r="S334" s="213">
        <v>0</v>
      </c>
      <c r="T334" s="214">
        <f>S334*H334</f>
        <v>0</v>
      </c>
      <c r="U334" s="38"/>
      <c r="V334" s="38"/>
      <c r="W334" s="38"/>
      <c r="X334" s="38"/>
      <c r="Y334" s="38"/>
      <c r="Z334" s="38"/>
      <c r="AA334" s="38"/>
      <c r="AB334" s="38"/>
      <c r="AC334" s="38"/>
      <c r="AD334" s="38"/>
      <c r="AE334" s="38"/>
      <c r="AR334" s="215" t="s">
        <v>167</v>
      </c>
      <c r="AT334" s="215" t="s">
        <v>162</v>
      </c>
      <c r="AU334" s="215" t="s">
        <v>168</v>
      </c>
      <c r="AY334" s="17" t="s">
        <v>158</v>
      </c>
      <c r="BE334" s="216">
        <f>IF(N334="základní",J334,0)</f>
        <v>0</v>
      </c>
      <c r="BF334" s="216">
        <f>IF(N334="snížená",J334,0)</f>
        <v>0</v>
      </c>
      <c r="BG334" s="216">
        <f>IF(N334="zákl. přenesená",J334,0)</f>
        <v>0</v>
      </c>
      <c r="BH334" s="216">
        <f>IF(N334="sníž. přenesená",J334,0)</f>
        <v>0</v>
      </c>
      <c r="BI334" s="216">
        <f>IF(N334="nulová",J334,0)</f>
        <v>0</v>
      </c>
      <c r="BJ334" s="17" t="s">
        <v>168</v>
      </c>
      <c r="BK334" s="216">
        <f>ROUND(I334*H334,2)</f>
        <v>0</v>
      </c>
      <c r="BL334" s="17" t="s">
        <v>167</v>
      </c>
      <c r="BM334" s="215" t="s">
        <v>307</v>
      </c>
    </row>
    <row r="335" s="2" customFormat="1">
      <c r="A335" s="38"/>
      <c r="B335" s="39"/>
      <c r="C335" s="40"/>
      <c r="D335" s="217" t="s">
        <v>170</v>
      </c>
      <c r="E335" s="40"/>
      <c r="F335" s="218" t="s">
        <v>201</v>
      </c>
      <c r="G335" s="40"/>
      <c r="H335" s="40"/>
      <c r="I335" s="219"/>
      <c r="J335" s="40"/>
      <c r="K335" s="40"/>
      <c r="L335" s="44"/>
      <c r="M335" s="220"/>
      <c r="N335" s="221"/>
      <c r="O335" s="84"/>
      <c r="P335" s="84"/>
      <c r="Q335" s="84"/>
      <c r="R335" s="84"/>
      <c r="S335" s="84"/>
      <c r="T335" s="85"/>
      <c r="U335" s="38"/>
      <c r="V335" s="38"/>
      <c r="W335" s="38"/>
      <c r="X335" s="38"/>
      <c r="Y335" s="38"/>
      <c r="Z335" s="38"/>
      <c r="AA335" s="38"/>
      <c r="AB335" s="38"/>
      <c r="AC335" s="38"/>
      <c r="AD335" s="38"/>
      <c r="AE335" s="38"/>
      <c r="AT335" s="17" t="s">
        <v>170</v>
      </c>
      <c r="AU335" s="17" t="s">
        <v>168</v>
      </c>
    </row>
    <row r="336" s="13" customFormat="1">
      <c r="A336" s="13"/>
      <c r="B336" s="222"/>
      <c r="C336" s="223"/>
      <c r="D336" s="217" t="s">
        <v>172</v>
      </c>
      <c r="E336" s="224" t="s">
        <v>19</v>
      </c>
      <c r="F336" s="225" t="s">
        <v>225</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3" customFormat="1">
      <c r="A337" s="13"/>
      <c r="B337" s="222"/>
      <c r="C337" s="223"/>
      <c r="D337" s="217" t="s">
        <v>172</v>
      </c>
      <c r="E337" s="224" t="s">
        <v>19</v>
      </c>
      <c r="F337" s="225" t="s">
        <v>226</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227</v>
      </c>
      <c r="G338" s="233"/>
      <c r="H338" s="236">
        <v>21.399999999999999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4" customFormat="1">
      <c r="A339" s="14"/>
      <c r="B339" s="232"/>
      <c r="C339" s="233"/>
      <c r="D339" s="217" t="s">
        <v>172</v>
      </c>
      <c r="E339" s="234" t="s">
        <v>19</v>
      </c>
      <c r="F339" s="235" t="s">
        <v>228</v>
      </c>
      <c r="G339" s="233"/>
      <c r="H339" s="236">
        <v>9</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172</v>
      </c>
      <c r="AU339" s="242" t="s">
        <v>168</v>
      </c>
      <c r="AV339" s="14" t="s">
        <v>168</v>
      </c>
      <c r="AW339" s="14" t="s">
        <v>33</v>
      </c>
      <c r="AX339" s="14" t="s">
        <v>72</v>
      </c>
      <c r="AY339" s="242" t="s">
        <v>158</v>
      </c>
    </row>
    <row r="340" s="13" customFormat="1">
      <c r="A340" s="13"/>
      <c r="B340" s="222"/>
      <c r="C340" s="223"/>
      <c r="D340" s="217" t="s">
        <v>172</v>
      </c>
      <c r="E340" s="224" t="s">
        <v>19</v>
      </c>
      <c r="F340" s="225" t="s">
        <v>229</v>
      </c>
      <c r="G340" s="223"/>
      <c r="H340" s="224" t="s">
        <v>19</v>
      </c>
      <c r="I340" s="226"/>
      <c r="J340" s="223"/>
      <c r="K340" s="223"/>
      <c r="L340" s="227"/>
      <c r="M340" s="228"/>
      <c r="N340" s="229"/>
      <c r="O340" s="229"/>
      <c r="P340" s="229"/>
      <c r="Q340" s="229"/>
      <c r="R340" s="229"/>
      <c r="S340" s="229"/>
      <c r="T340" s="230"/>
      <c r="U340" s="13"/>
      <c r="V340" s="13"/>
      <c r="W340" s="13"/>
      <c r="X340" s="13"/>
      <c r="Y340" s="13"/>
      <c r="Z340" s="13"/>
      <c r="AA340" s="13"/>
      <c r="AB340" s="13"/>
      <c r="AC340" s="13"/>
      <c r="AD340" s="13"/>
      <c r="AE340" s="13"/>
      <c r="AT340" s="231" t="s">
        <v>172</v>
      </c>
      <c r="AU340" s="231" t="s">
        <v>168</v>
      </c>
      <c r="AV340" s="13" t="s">
        <v>80</v>
      </c>
      <c r="AW340" s="13" t="s">
        <v>33</v>
      </c>
      <c r="AX340" s="13" t="s">
        <v>72</v>
      </c>
      <c r="AY340" s="231" t="s">
        <v>158</v>
      </c>
    </row>
    <row r="341" s="14" customFormat="1">
      <c r="A341" s="14"/>
      <c r="B341" s="232"/>
      <c r="C341" s="233"/>
      <c r="D341" s="217" t="s">
        <v>172</v>
      </c>
      <c r="E341" s="234" t="s">
        <v>19</v>
      </c>
      <c r="F341" s="235" t="s">
        <v>230</v>
      </c>
      <c r="G341" s="233"/>
      <c r="H341" s="236">
        <v>10.35</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172</v>
      </c>
      <c r="AU341" s="242" t="s">
        <v>168</v>
      </c>
      <c r="AV341" s="14" t="s">
        <v>168</v>
      </c>
      <c r="AW341" s="14" t="s">
        <v>33</v>
      </c>
      <c r="AX341" s="14" t="s">
        <v>72</v>
      </c>
      <c r="AY341" s="242" t="s">
        <v>158</v>
      </c>
    </row>
    <row r="342" s="13" customFormat="1">
      <c r="A342" s="13"/>
      <c r="B342" s="222"/>
      <c r="C342" s="223"/>
      <c r="D342" s="217" t="s">
        <v>172</v>
      </c>
      <c r="E342" s="224" t="s">
        <v>19</v>
      </c>
      <c r="F342" s="225" t="s">
        <v>231</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172</v>
      </c>
      <c r="AU342" s="231" t="s">
        <v>168</v>
      </c>
      <c r="AV342" s="13" t="s">
        <v>80</v>
      </c>
      <c r="AW342" s="13" t="s">
        <v>33</v>
      </c>
      <c r="AX342" s="13" t="s">
        <v>72</v>
      </c>
      <c r="AY342" s="231" t="s">
        <v>158</v>
      </c>
    </row>
    <row r="343" s="14" customFormat="1">
      <c r="A343" s="14"/>
      <c r="B343" s="232"/>
      <c r="C343" s="233"/>
      <c r="D343" s="217" t="s">
        <v>172</v>
      </c>
      <c r="E343" s="234" t="s">
        <v>19</v>
      </c>
      <c r="F343" s="235" t="s">
        <v>232</v>
      </c>
      <c r="G343" s="233"/>
      <c r="H343" s="236">
        <v>19.5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172</v>
      </c>
      <c r="AU343" s="242" t="s">
        <v>168</v>
      </c>
      <c r="AV343" s="14" t="s">
        <v>168</v>
      </c>
      <c r="AW343" s="14" t="s">
        <v>33</v>
      </c>
      <c r="AX343" s="14" t="s">
        <v>72</v>
      </c>
      <c r="AY343" s="242" t="s">
        <v>158</v>
      </c>
    </row>
    <row r="344" s="15" customFormat="1">
      <c r="A344" s="15"/>
      <c r="B344" s="243"/>
      <c r="C344" s="244"/>
      <c r="D344" s="217" t="s">
        <v>172</v>
      </c>
      <c r="E344" s="245" t="s">
        <v>19</v>
      </c>
      <c r="F344" s="246" t="s">
        <v>176</v>
      </c>
      <c r="G344" s="244"/>
      <c r="H344" s="247">
        <v>60.25</v>
      </c>
      <c r="I344" s="248"/>
      <c r="J344" s="244"/>
      <c r="K344" s="244"/>
      <c r="L344" s="249"/>
      <c r="M344" s="250"/>
      <c r="N344" s="251"/>
      <c r="O344" s="251"/>
      <c r="P344" s="251"/>
      <c r="Q344" s="251"/>
      <c r="R344" s="251"/>
      <c r="S344" s="251"/>
      <c r="T344" s="252"/>
      <c r="U344" s="15"/>
      <c r="V344" s="15"/>
      <c r="W344" s="15"/>
      <c r="X344" s="15"/>
      <c r="Y344" s="15"/>
      <c r="Z344" s="15"/>
      <c r="AA344" s="15"/>
      <c r="AB344" s="15"/>
      <c r="AC344" s="15"/>
      <c r="AD344" s="15"/>
      <c r="AE344" s="15"/>
      <c r="AT344" s="253" t="s">
        <v>172</v>
      </c>
      <c r="AU344" s="253" t="s">
        <v>168</v>
      </c>
      <c r="AV344" s="15" t="s">
        <v>167</v>
      </c>
      <c r="AW344" s="15" t="s">
        <v>33</v>
      </c>
      <c r="AX344" s="15" t="s">
        <v>80</v>
      </c>
      <c r="AY344" s="253" t="s">
        <v>158</v>
      </c>
    </row>
    <row r="345" s="2" customFormat="1" ht="24.15" customHeight="1">
      <c r="A345" s="38"/>
      <c r="B345" s="39"/>
      <c r="C345" s="254" t="s">
        <v>308</v>
      </c>
      <c r="D345" s="254" t="s">
        <v>203</v>
      </c>
      <c r="E345" s="255" t="s">
        <v>309</v>
      </c>
      <c r="F345" s="256" t="s">
        <v>310</v>
      </c>
      <c r="G345" s="257" t="s">
        <v>165</v>
      </c>
      <c r="H345" s="258">
        <v>63.262999999999998</v>
      </c>
      <c r="I345" s="259"/>
      <c r="J345" s="260">
        <f>ROUND(I345*H345,2)</f>
        <v>0</v>
      </c>
      <c r="K345" s="256" t="s">
        <v>166</v>
      </c>
      <c r="L345" s="261"/>
      <c r="M345" s="262" t="s">
        <v>19</v>
      </c>
      <c r="N345" s="263" t="s">
        <v>44</v>
      </c>
      <c r="O345" s="84"/>
      <c r="P345" s="213">
        <f>O345*H345</f>
        <v>0</v>
      </c>
      <c r="Q345" s="213">
        <v>0.0030000000000000001</v>
      </c>
      <c r="R345" s="213">
        <f>Q345*H345</f>
        <v>0.18978899999999999</v>
      </c>
      <c r="S345" s="213">
        <v>0</v>
      </c>
      <c r="T345" s="214">
        <f>S345*H345</f>
        <v>0</v>
      </c>
      <c r="U345" s="38"/>
      <c r="V345" s="38"/>
      <c r="W345" s="38"/>
      <c r="X345" s="38"/>
      <c r="Y345" s="38"/>
      <c r="Z345" s="38"/>
      <c r="AA345" s="38"/>
      <c r="AB345" s="38"/>
      <c r="AC345" s="38"/>
      <c r="AD345" s="38"/>
      <c r="AE345" s="38"/>
      <c r="AR345" s="215" t="s">
        <v>202</v>
      </c>
      <c r="AT345" s="215" t="s">
        <v>203</v>
      </c>
      <c r="AU345" s="215" t="s">
        <v>168</v>
      </c>
      <c r="AY345" s="17" t="s">
        <v>158</v>
      </c>
      <c r="BE345" s="216">
        <f>IF(N345="základní",J345,0)</f>
        <v>0</v>
      </c>
      <c r="BF345" s="216">
        <f>IF(N345="snížená",J345,0)</f>
        <v>0</v>
      </c>
      <c r="BG345" s="216">
        <f>IF(N345="zákl. přenesená",J345,0)</f>
        <v>0</v>
      </c>
      <c r="BH345" s="216">
        <f>IF(N345="sníž. přenesená",J345,0)</f>
        <v>0</v>
      </c>
      <c r="BI345" s="216">
        <f>IF(N345="nulová",J345,0)</f>
        <v>0</v>
      </c>
      <c r="BJ345" s="17" t="s">
        <v>168</v>
      </c>
      <c r="BK345" s="216">
        <f>ROUND(I345*H345,2)</f>
        <v>0</v>
      </c>
      <c r="BL345" s="17" t="s">
        <v>167</v>
      </c>
      <c r="BM345" s="215" t="s">
        <v>311</v>
      </c>
    </row>
    <row r="346" s="14" customFormat="1">
      <c r="A346" s="14"/>
      <c r="B346" s="232"/>
      <c r="C346" s="233"/>
      <c r="D346" s="217" t="s">
        <v>172</v>
      </c>
      <c r="E346" s="233"/>
      <c r="F346" s="235" t="s">
        <v>312</v>
      </c>
      <c r="G346" s="233"/>
      <c r="H346" s="236">
        <v>63.262999999999998</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4</v>
      </c>
      <c r="AX346" s="14" t="s">
        <v>80</v>
      </c>
      <c r="AY346" s="242" t="s">
        <v>158</v>
      </c>
    </row>
    <row r="347" s="2" customFormat="1" ht="37.8" customHeight="1">
      <c r="A347" s="38"/>
      <c r="B347" s="39"/>
      <c r="C347" s="204" t="s">
        <v>313</v>
      </c>
      <c r="D347" s="204" t="s">
        <v>162</v>
      </c>
      <c r="E347" s="205" t="s">
        <v>314</v>
      </c>
      <c r="F347" s="206" t="s">
        <v>315</v>
      </c>
      <c r="G347" s="207" t="s">
        <v>165</v>
      </c>
      <c r="H347" s="208">
        <v>76.875</v>
      </c>
      <c r="I347" s="209"/>
      <c r="J347" s="210">
        <f>ROUND(I347*H347,2)</f>
        <v>0</v>
      </c>
      <c r="K347" s="206" t="s">
        <v>166</v>
      </c>
      <c r="L347" s="44"/>
      <c r="M347" s="211" t="s">
        <v>19</v>
      </c>
      <c r="N347" s="212" t="s">
        <v>44</v>
      </c>
      <c r="O347" s="84"/>
      <c r="P347" s="213">
        <f>O347*H347</f>
        <v>0</v>
      </c>
      <c r="Q347" s="213">
        <v>0.0060000000000000001</v>
      </c>
      <c r="R347" s="213">
        <f>Q347*H347</f>
        <v>0.46124999999999999</v>
      </c>
      <c r="S347" s="213">
        <v>0</v>
      </c>
      <c r="T347" s="214">
        <f>S347*H347</f>
        <v>0</v>
      </c>
      <c r="U347" s="38"/>
      <c r="V347" s="38"/>
      <c r="W347" s="38"/>
      <c r="X347" s="38"/>
      <c r="Y347" s="38"/>
      <c r="Z347" s="38"/>
      <c r="AA347" s="38"/>
      <c r="AB347" s="38"/>
      <c r="AC347" s="38"/>
      <c r="AD347" s="38"/>
      <c r="AE347" s="38"/>
      <c r="AR347" s="215" t="s">
        <v>167</v>
      </c>
      <c r="AT347" s="215" t="s">
        <v>162</v>
      </c>
      <c r="AU347" s="215" t="s">
        <v>168</v>
      </c>
      <c r="AY347" s="17" t="s">
        <v>158</v>
      </c>
      <c r="BE347" s="216">
        <f>IF(N347="základní",J347,0)</f>
        <v>0</v>
      </c>
      <c r="BF347" s="216">
        <f>IF(N347="snížená",J347,0)</f>
        <v>0</v>
      </c>
      <c r="BG347" s="216">
        <f>IF(N347="zákl. přenesená",J347,0)</f>
        <v>0</v>
      </c>
      <c r="BH347" s="216">
        <f>IF(N347="sníž. přenesená",J347,0)</f>
        <v>0</v>
      </c>
      <c r="BI347" s="216">
        <f>IF(N347="nulová",J347,0)</f>
        <v>0</v>
      </c>
      <c r="BJ347" s="17" t="s">
        <v>168</v>
      </c>
      <c r="BK347" s="216">
        <f>ROUND(I347*H347,2)</f>
        <v>0</v>
      </c>
      <c r="BL347" s="17" t="s">
        <v>167</v>
      </c>
      <c r="BM347" s="215" t="s">
        <v>316</v>
      </c>
    </row>
    <row r="348" s="2" customFormat="1">
      <c r="A348" s="38"/>
      <c r="B348" s="39"/>
      <c r="C348" s="40"/>
      <c r="D348" s="217" t="s">
        <v>170</v>
      </c>
      <c r="E348" s="40"/>
      <c r="F348" s="218" t="s">
        <v>317</v>
      </c>
      <c r="G348" s="40"/>
      <c r="H348" s="40"/>
      <c r="I348" s="219"/>
      <c r="J348" s="40"/>
      <c r="K348" s="40"/>
      <c r="L348" s="44"/>
      <c r="M348" s="220"/>
      <c r="N348" s="221"/>
      <c r="O348" s="84"/>
      <c r="P348" s="84"/>
      <c r="Q348" s="84"/>
      <c r="R348" s="84"/>
      <c r="S348" s="84"/>
      <c r="T348" s="85"/>
      <c r="U348" s="38"/>
      <c r="V348" s="38"/>
      <c r="W348" s="38"/>
      <c r="X348" s="38"/>
      <c r="Y348" s="38"/>
      <c r="Z348" s="38"/>
      <c r="AA348" s="38"/>
      <c r="AB348" s="38"/>
      <c r="AC348" s="38"/>
      <c r="AD348" s="38"/>
      <c r="AE348" s="38"/>
      <c r="AT348" s="17" t="s">
        <v>170</v>
      </c>
      <c r="AU348" s="17" t="s">
        <v>168</v>
      </c>
    </row>
    <row r="349" s="13" customFormat="1">
      <c r="A349" s="13"/>
      <c r="B349" s="222"/>
      <c r="C349" s="223"/>
      <c r="D349" s="217" t="s">
        <v>172</v>
      </c>
      <c r="E349" s="224" t="s">
        <v>19</v>
      </c>
      <c r="F349" s="225" t="s">
        <v>225</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172</v>
      </c>
      <c r="AU349" s="231" t="s">
        <v>168</v>
      </c>
      <c r="AV349" s="13" t="s">
        <v>80</v>
      </c>
      <c r="AW349" s="13" t="s">
        <v>33</v>
      </c>
      <c r="AX349" s="13" t="s">
        <v>72</v>
      </c>
      <c r="AY349" s="231" t="s">
        <v>158</v>
      </c>
    </row>
    <row r="350" s="13" customFormat="1">
      <c r="A350" s="13"/>
      <c r="B350" s="222"/>
      <c r="C350" s="223"/>
      <c r="D350" s="217" t="s">
        <v>172</v>
      </c>
      <c r="E350" s="224" t="s">
        <v>19</v>
      </c>
      <c r="F350" s="225" t="s">
        <v>226</v>
      </c>
      <c r="G350" s="223"/>
      <c r="H350" s="224" t="s">
        <v>19</v>
      </c>
      <c r="I350" s="226"/>
      <c r="J350" s="223"/>
      <c r="K350" s="223"/>
      <c r="L350" s="227"/>
      <c r="M350" s="228"/>
      <c r="N350" s="229"/>
      <c r="O350" s="229"/>
      <c r="P350" s="229"/>
      <c r="Q350" s="229"/>
      <c r="R350" s="229"/>
      <c r="S350" s="229"/>
      <c r="T350" s="230"/>
      <c r="U350" s="13"/>
      <c r="V350" s="13"/>
      <c r="W350" s="13"/>
      <c r="X350" s="13"/>
      <c r="Y350" s="13"/>
      <c r="Z350" s="13"/>
      <c r="AA350" s="13"/>
      <c r="AB350" s="13"/>
      <c r="AC350" s="13"/>
      <c r="AD350" s="13"/>
      <c r="AE350" s="13"/>
      <c r="AT350" s="231" t="s">
        <v>172</v>
      </c>
      <c r="AU350" s="231" t="s">
        <v>168</v>
      </c>
      <c r="AV350" s="13" t="s">
        <v>80</v>
      </c>
      <c r="AW350" s="13" t="s">
        <v>33</v>
      </c>
      <c r="AX350" s="13" t="s">
        <v>72</v>
      </c>
      <c r="AY350" s="231" t="s">
        <v>158</v>
      </c>
    </row>
    <row r="351" s="14" customFormat="1">
      <c r="A351" s="14"/>
      <c r="B351" s="232"/>
      <c r="C351" s="233"/>
      <c r="D351" s="217" t="s">
        <v>172</v>
      </c>
      <c r="E351" s="234" t="s">
        <v>19</v>
      </c>
      <c r="F351" s="235" t="s">
        <v>233</v>
      </c>
      <c r="G351" s="233"/>
      <c r="H351" s="236">
        <v>32.100000000000001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3" customFormat="1">
      <c r="A352" s="13"/>
      <c r="B352" s="222"/>
      <c r="C352" s="223"/>
      <c r="D352" s="217" t="s">
        <v>172</v>
      </c>
      <c r="E352" s="224" t="s">
        <v>19</v>
      </c>
      <c r="F352" s="225" t="s">
        <v>229</v>
      </c>
      <c r="G352" s="223"/>
      <c r="H352" s="224" t="s">
        <v>19</v>
      </c>
      <c r="I352" s="226"/>
      <c r="J352" s="223"/>
      <c r="K352" s="223"/>
      <c r="L352" s="227"/>
      <c r="M352" s="228"/>
      <c r="N352" s="229"/>
      <c r="O352" s="229"/>
      <c r="P352" s="229"/>
      <c r="Q352" s="229"/>
      <c r="R352" s="229"/>
      <c r="S352" s="229"/>
      <c r="T352" s="230"/>
      <c r="U352" s="13"/>
      <c r="V352" s="13"/>
      <c r="W352" s="13"/>
      <c r="X352" s="13"/>
      <c r="Y352" s="13"/>
      <c r="Z352" s="13"/>
      <c r="AA352" s="13"/>
      <c r="AB352" s="13"/>
      <c r="AC352" s="13"/>
      <c r="AD352" s="13"/>
      <c r="AE352" s="13"/>
      <c r="AT352" s="231" t="s">
        <v>172</v>
      </c>
      <c r="AU352" s="231" t="s">
        <v>168</v>
      </c>
      <c r="AV352" s="13" t="s">
        <v>80</v>
      </c>
      <c r="AW352" s="13" t="s">
        <v>33</v>
      </c>
      <c r="AX352" s="13" t="s">
        <v>72</v>
      </c>
      <c r="AY352" s="231" t="s">
        <v>158</v>
      </c>
    </row>
    <row r="353" s="14" customFormat="1">
      <c r="A353" s="14"/>
      <c r="B353" s="232"/>
      <c r="C353" s="233"/>
      <c r="D353" s="217" t="s">
        <v>172</v>
      </c>
      <c r="E353" s="234" t="s">
        <v>19</v>
      </c>
      <c r="F353" s="235" t="s">
        <v>234</v>
      </c>
      <c r="G353" s="233"/>
      <c r="H353" s="236">
        <v>15.525</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3" customFormat="1">
      <c r="A354" s="13"/>
      <c r="B354" s="222"/>
      <c r="C354" s="223"/>
      <c r="D354" s="217" t="s">
        <v>172</v>
      </c>
      <c r="E354" s="224" t="s">
        <v>19</v>
      </c>
      <c r="F354" s="225" t="s">
        <v>231</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172</v>
      </c>
      <c r="AU354" s="231" t="s">
        <v>168</v>
      </c>
      <c r="AV354" s="13" t="s">
        <v>80</v>
      </c>
      <c r="AW354" s="13" t="s">
        <v>33</v>
      </c>
      <c r="AX354" s="13" t="s">
        <v>72</v>
      </c>
      <c r="AY354" s="231" t="s">
        <v>158</v>
      </c>
    </row>
    <row r="355" s="14" customFormat="1">
      <c r="A355" s="14"/>
      <c r="B355" s="232"/>
      <c r="C355" s="233"/>
      <c r="D355" s="217" t="s">
        <v>172</v>
      </c>
      <c r="E355" s="234" t="s">
        <v>19</v>
      </c>
      <c r="F355" s="235" t="s">
        <v>235</v>
      </c>
      <c r="G355" s="233"/>
      <c r="H355" s="236">
        <v>29.25</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172</v>
      </c>
      <c r="AU355" s="242" t="s">
        <v>168</v>
      </c>
      <c r="AV355" s="14" t="s">
        <v>168</v>
      </c>
      <c r="AW355" s="14" t="s">
        <v>33</v>
      </c>
      <c r="AX355" s="14" t="s">
        <v>72</v>
      </c>
      <c r="AY355" s="242" t="s">
        <v>158</v>
      </c>
    </row>
    <row r="356" s="15" customFormat="1">
      <c r="A356" s="15"/>
      <c r="B356" s="243"/>
      <c r="C356" s="244"/>
      <c r="D356" s="217" t="s">
        <v>172</v>
      </c>
      <c r="E356" s="245" t="s">
        <v>19</v>
      </c>
      <c r="F356" s="246" t="s">
        <v>176</v>
      </c>
      <c r="G356" s="244"/>
      <c r="H356" s="247">
        <v>76.875</v>
      </c>
      <c r="I356" s="248"/>
      <c r="J356" s="244"/>
      <c r="K356" s="244"/>
      <c r="L356" s="249"/>
      <c r="M356" s="250"/>
      <c r="N356" s="251"/>
      <c r="O356" s="251"/>
      <c r="P356" s="251"/>
      <c r="Q356" s="251"/>
      <c r="R356" s="251"/>
      <c r="S356" s="251"/>
      <c r="T356" s="252"/>
      <c r="U356" s="15"/>
      <c r="V356" s="15"/>
      <c r="W356" s="15"/>
      <c r="X356" s="15"/>
      <c r="Y356" s="15"/>
      <c r="Z356" s="15"/>
      <c r="AA356" s="15"/>
      <c r="AB356" s="15"/>
      <c r="AC356" s="15"/>
      <c r="AD356" s="15"/>
      <c r="AE356" s="15"/>
      <c r="AT356" s="253" t="s">
        <v>172</v>
      </c>
      <c r="AU356" s="253" t="s">
        <v>168</v>
      </c>
      <c r="AV356" s="15" t="s">
        <v>167</v>
      </c>
      <c r="AW356" s="15" t="s">
        <v>33</v>
      </c>
      <c r="AX356" s="15" t="s">
        <v>80</v>
      </c>
      <c r="AY356" s="253" t="s">
        <v>158</v>
      </c>
    </row>
    <row r="357" s="2" customFormat="1" ht="24.15" customHeight="1">
      <c r="A357" s="38"/>
      <c r="B357" s="39"/>
      <c r="C357" s="254" t="s">
        <v>318</v>
      </c>
      <c r="D357" s="254" t="s">
        <v>203</v>
      </c>
      <c r="E357" s="255" t="s">
        <v>319</v>
      </c>
      <c r="F357" s="256" t="s">
        <v>320</v>
      </c>
      <c r="G357" s="257" t="s">
        <v>165</v>
      </c>
      <c r="H357" s="258">
        <v>84.563000000000002</v>
      </c>
      <c r="I357" s="259"/>
      <c r="J357" s="260">
        <f>ROUND(I357*H357,2)</f>
        <v>0</v>
      </c>
      <c r="K357" s="256" t="s">
        <v>166</v>
      </c>
      <c r="L357" s="261"/>
      <c r="M357" s="262" t="s">
        <v>19</v>
      </c>
      <c r="N357" s="263" t="s">
        <v>44</v>
      </c>
      <c r="O357" s="84"/>
      <c r="P357" s="213">
        <f>O357*H357</f>
        <v>0</v>
      </c>
      <c r="Q357" s="213">
        <v>0.0028999999999999998</v>
      </c>
      <c r="R357" s="213">
        <f>Q357*H357</f>
        <v>0.2452327</v>
      </c>
      <c r="S357" s="213">
        <v>0</v>
      </c>
      <c r="T357" s="214">
        <f>S357*H357</f>
        <v>0</v>
      </c>
      <c r="U357" s="38"/>
      <c r="V357" s="38"/>
      <c r="W357" s="38"/>
      <c r="X357" s="38"/>
      <c r="Y357" s="38"/>
      <c r="Z357" s="38"/>
      <c r="AA357" s="38"/>
      <c r="AB357" s="38"/>
      <c r="AC357" s="38"/>
      <c r="AD357" s="38"/>
      <c r="AE357" s="38"/>
      <c r="AR357" s="215" t="s">
        <v>202</v>
      </c>
      <c r="AT357" s="215" t="s">
        <v>203</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321</v>
      </c>
    </row>
    <row r="358" s="14" customFormat="1">
      <c r="A358" s="14"/>
      <c r="B358" s="232"/>
      <c r="C358" s="233"/>
      <c r="D358" s="217" t="s">
        <v>172</v>
      </c>
      <c r="E358" s="233"/>
      <c r="F358" s="235" t="s">
        <v>322</v>
      </c>
      <c r="G358" s="233"/>
      <c r="H358" s="236">
        <v>84.563000000000002</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172</v>
      </c>
      <c r="AU358" s="242" t="s">
        <v>168</v>
      </c>
      <c r="AV358" s="14" t="s">
        <v>168</v>
      </c>
      <c r="AW358" s="14" t="s">
        <v>4</v>
      </c>
      <c r="AX358" s="14" t="s">
        <v>80</v>
      </c>
      <c r="AY358" s="242" t="s">
        <v>158</v>
      </c>
    </row>
    <row r="359" s="2" customFormat="1" ht="49.05" customHeight="1">
      <c r="A359" s="38"/>
      <c r="B359" s="39"/>
      <c r="C359" s="204" t="s">
        <v>323</v>
      </c>
      <c r="D359" s="204" t="s">
        <v>162</v>
      </c>
      <c r="E359" s="205" t="s">
        <v>324</v>
      </c>
      <c r="F359" s="206" t="s">
        <v>325</v>
      </c>
      <c r="G359" s="207" t="s">
        <v>165</v>
      </c>
      <c r="H359" s="208">
        <v>340.84500000000003</v>
      </c>
      <c r="I359" s="209"/>
      <c r="J359" s="210">
        <f>ROUND(I359*H359,2)</f>
        <v>0</v>
      </c>
      <c r="K359" s="206" t="s">
        <v>166</v>
      </c>
      <c r="L359" s="44"/>
      <c r="M359" s="211" t="s">
        <v>19</v>
      </c>
      <c r="N359" s="212" t="s">
        <v>44</v>
      </c>
      <c r="O359" s="84"/>
      <c r="P359" s="213">
        <f>O359*H359</f>
        <v>0</v>
      </c>
      <c r="Q359" s="213">
        <v>0.0086</v>
      </c>
      <c r="R359" s="213">
        <f>Q359*H359</f>
        <v>2.9312670000000001</v>
      </c>
      <c r="S359" s="213">
        <v>0</v>
      </c>
      <c r="T359" s="214">
        <f>S359*H359</f>
        <v>0</v>
      </c>
      <c r="U359" s="38"/>
      <c r="V359" s="38"/>
      <c r="W359" s="38"/>
      <c r="X359" s="38"/>
      <c r="Y359" s="38"/>
      <c r="Z359" s="38"/>
      <c r="AA359" s="38"/>
      <c r="AB359" s="38"/>
      <c r="AC359" s="38"/>
      <c r="AD359" s="38"/>
      <c r="AE359" s="38"/>
      <c r="AR359" s="215" t="s">
        <v>167</v>
      </c>
      <c r="AT359" s="215" t="s">
        <v>162</v>
      </c>
      <c r="AU359" s="215" t="s">
        <v>168</v>
      </c>
      <c r="AY359" s="17" t="s">
        <v>158</v>
      </c>
      <c r="BE359" s="216">
        <f>IF(N359="základní",J359,0)</f>
        <v>0</v>
      </c>
      <c r="BF359" s="216">
        <f>IF(N359="snížená",J359,0)</f>
        <v>0</v>
      </c>
      <c r="BG359" s="216">
        <f>IF(N359="zákl. přenesená",J359,0)</f>
        <v>0</v>
      </c>
      <c r="BH359" s="216">
        <f>IF(N359="sníž. přenesená",J359,0)</f>
        <v>0</v>
      </c>
      <c r="BI359" s="216">
        <f>IF(N359="nulová",J359,0)</f>
        <v>0</v>
      </c>
      <c r="BJ359" s="17" t="s">
        <v>168</v>
      </c>
      <c r="BK359" s="216">
        <f>ROUND(I359*H359,2)</f>
        <v>0</v>
      </c>
      <c r="BL359" s="17" t="s">
        <v>167</v>
      </c>
      <c r="BM359" s="215" t="s">
        <v>326</v>
      </c>
    </row>
    <row r="360" s="2" customFormat="1">
      <c r="A360" s="38"/>
      <c r="B360" s="39"/>
      <c r="C360" s="40"/>
      <c r="D360" s="217" t="s">
        <v>170</v>
      </c>
      <c r="E360" s="40"/>
      <c r="F360" s="218" t="s">
        <v>201</v>
      </c>
      <c r="G360" s="40"/>
      <c r="H360" s="40"/>
      <c r="I360" s="219"/>
      <c r="J360" s="40"/>
      <c r="K360" s="40"/>
      <c r="L360" s="44"/>
      <c r="M360" s="220"/>
      <c r="N360" s="221"/>
      <c r="O360" s="84"/>
      <c r="P360" s="84"/>
      <c r="Q360" s="84"/>
      <c r="R360" s="84"/>
      <c r="S360" s="84"/>
      <c r="T360" s="85"/>
      <c r="U360" s="38"/>
      <c r="V360" s="38"/>
      <c r="W360" s="38"/>
      <c r="X360" s="38"/>
      <c r="Y360" s="38"/>
      <c r="Z360" s="38"/>
      <c r="AA360" s="38"/>
      <c r="AB360" s="38"/>
      <c r="AC360" s="38"/>
      <c r="AD360" s="38"/>
      <c r="AE360" s="38"/>
      <c r="AT360" s="17" t="s">
        <v>170</v>
      </c>
      <c r="AU360" s="17" t="s">
        <v>168</v>
      </c>
    </row>
    <row r="361" s="13" customFormat="1">
      <c r="A361" s="13"/>
      <c r="B361" s="222"/>
      <c r="C361" s="223"/>
      <c r="D361" s="217" t="s">
        <v>172</v>
      </c>
      <c r="E361" s="224" t="s">
        <v>19</v>
      </c>
      <c r="F361" s="225" t="s">
        <v>226</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236</v>
      </c>
      <c r="G362" s="233"/>
      <c r="H362" s="236">
        <v>149.80000000000001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3" customFormat="1">
      <c r="A363" s="13"/>
      <c r="B363" s="222"/>
      <c r="C363" s="223"/>
      <c r="D363" s="217" t="s">
        <v>172</v>
      </c>
      <c r="E363" s="224" t="s">
        <v>19</v>
      </c>
      <c r="F363" s="225" t="s">
        <v>229</v>
      </c>
      <c r="G363" s="223"/>
      <c r="H363" s="224" t="s">
        <v>19</v>
      </c>
      <c r="I363" s="226"/>
      <c r="J363" s="223"/>
      <c r="K363" s="223"/>
      <c r="L363" s="227"/>
      <c r="M363" s="228"/>
      <c r="N363" s="229"/>
      <c r="O363" s="229"/>
      <c r="P363" s="229"/>
      <c r="Q363" s="229"/>
      <c r="R363" s="229"/>
      <c r="S363" s="229"/>
      <c r="T363" s="230"/>
      <c r="U363" s="13"/>
      <c r="V363" s="13"/>
      <c r="W363" s="13"/>
      <c r="X363" s="13"/>
      <c r="Y363" s="13"/>
      <c r="Z363" s="13"/>
      <c r="AA363" s="13"/>
      <c r="AB363" s="13"/>
      <c r="AC363" s="13"/>
      <c r="AD363" s="13"/>
      <c r="AE363" s="13"/>
      <c r="AT363" s="231" t="s">
        <v>172</v>
      </c>
      <c r="AU363" s="231" t="s">
        <v>168</v>
      </c>
      <c r="AV363" s="13" t="s">
        <v>80</v>
      </c>
      <c r="AW363" s="13" t="s">
        <v>33</v>
      </c>
      <c r="AX363" s="13" t="s">
        <v>72</v>
      </c>
      <c r="AY363" s="231" t="s">
        <v>158</v>
      </c>
    </row>
    <row r="364" s="14" customFormat="1">
      <c r="A364" s="14"/>
      <c r="B364" s="232"/>
      <c r="C364" s="233"/>
      <c r="D364" s="217" t="s">
        <v>172</v>
      </c>
      <c r="E364" s="234" t="s">
        <v>19</v>
      </c>
      <c r="F364" s="235" t="s">
        <v>237</v>
      </c>
      <c r="G364" s="233"/>
      <c r="H364" s="236">
        <v>72.450000000000003</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33</v>
      </c>
      <c r="AX364" s="14" t="s">
        <v>72</v>
      </c>
      <c r="AY364" s="242" t="s">
        <v>158</v>
      </c>
    </row>
    <row r="365" s="13" customFormat="1">
      <c r="A365" s="13"/>
      <c r="B365" s="222"/>
      <c r="C365" s="223"/>
      <c r="D365" s="217" t="s">
        <v>172</v>
      </c>
      <c r="E365" s="224" t="s">
        <v>19</v>
      </c>
      <c r="F365" s="225" t="s">
        <v>238</v>
      </c>
      <c r="G365" s="223"/>
      <c r="H365" s="224" t="s">
        <v>19</v>
      </c>
      <c r="I365" s="226"/>
      <c r="J365" s="223"/>
      <c r="K365" s="223"/>
      <c r="L365" s="227"/>
      <c r="M365" s="228"/>
      <c r="N365" s="229"/>
      <c r="O365" s="229"/>
      <c r="P365" s="229"/>
      <c r="Q365" s="229"/>
      <c r="R365" s="229"/>
      <c r="S365" s="229"/>
      <c r="T365" s="230"/>
      <c r="U365" s="13"/>
      <c r="V365" s="13"/>
      <c r="W365" s="13"/>
      <c r="X365" s="13"/>
      <c r="Y365" s="13"/>
      <c r="Z365" s="13"/>
      <c r="AA365" s="13"/>
      <c r="AB365" s="13"/>
      <c r="AC365" s="13"/>
      <c r="AD365" s="13"/>
      <c r="AE365" s="13"/>
      <c r="AT365" s="231" t="s">
        <v>172</v>
      </c>
      <c r="AU365" s="231" t="s">
        <v>168</v>
      </c>
      <c r="AV365" s="13" t="s">
        <v>80</v>
      </c>
      <c r="AW365" s="13" t="s">
        <v>33</v>
      </c>
      <c r="AX365" s="13" t="s">
        <v>72</v>
      </c>
      <c r="AY365" s="231" t="s">
        <v>158</v>
      </c>
    </row>
    <row r="366" s="14" customFormat="1">
      <c r="A366" s="14"/>
      <c r="B366" s="232"/>
      <c r="C366" s="233"/>
      <c r="D366" s="217" t="s">
        <v>172</v>
      </c>
      <c r="E366" s="234" t="s">
        <v>19</v>
      </c>
      <c r="F366" s="235" t="s">
        <v>239</v>
      </c>
      <c r="G366" s="233"/>
      <c r="H366" s="236">
        <v>36</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172</v>
      </c>
      <c r="AU366" s="242" t="s">
        <v>168</v>
      </c>
      <c r="AV366" s="14" t="s">
        <v>168</v>
      </c>
      <c r="AW366" s="14" t="s">
        <v>33</v>
      </c>
      <c r="AX366" s="14" t="s">
        <v>72</v>
      </c>
      <c r="AY366" s="242" t="s">
        <v>158</v>
      </c>
    </row>
    <row r="367" s="13" customFormat="1">
      <c r="A367" s="13"/>
      <c r="B367" s="222"/>
      <c r="C367" s="223"/>
      <c r="D367" s="217" t="s">
        <v>172</v>
      </c>
      <c r="E367" s="224" t="s">
        <v>19</v>
      </c>
      <c r="F367" s="225" t="s">
        <v>231</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172</v>
      </c>
      <c r="AU367" s="231" t="s">
        <v>168</v>
      </c>
      <c r="AV367" s="13" t="s">
        <v>80</v>
      </c>
      <c r="AW367" s="13" t="s">
        <v>33</v>
      </c>
      <c r="AX367" s="13" t="s">
        <v>72</v>
      </c>
      <c r="AY367" s="231" t="s">
        <v>158</v>
      </c>
    </row>
    <row r="368" s="14" customFormat="1">
      <c r="A368" s="14"/>
      <c r="B368" s="232"/>
      <c r="C368" s="233"/>
      <c r="D368" s="217" t="s">
        <v>172</v>
      </c>
      <c r="E368" s="234" t="s">
        <v>19</v>
      </c>
      <c r="F368" s="235" t="s">
        <v>240</v>
      </c>
      <c r="G368" s="233"/>
      <c r="H368" s="236">
        <v>136.5</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172</v>
      </c>
      <c r="AU368" s="242" t="s">
        <v>168</v>
      </c>
      <c r="AV368" s="14" t="s">
        <v>168</v>
      </c>
      <c r="AW368" s="14" t="s">
        <v>33</v>
      </c>
      <c r="AX368" s="14" t="s">
        <v>72</v>
      </c>
      <c r="AY368" s="242" t="s">
        <v>158</v>
      </c>
    </row>
    <row r="369" s="13" customFormat="1">
      <c r="A369" s="13"/>
      <c r="B369" s="222"/>
      <c r="C369" s="223"/>
      <c r="D369" s="217" t="s">
        <v>172</v>
      </c>
      <c r="E369" s="224" t="s">
        <v>19</v>
      </c>
      <c r="F369" s="225" t="s">
        <v>241</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172</v>
      </c>
      <c r="AU369" s="231" t="s">
        <v>168</v>
      </c>
      <c r="AV369" s="13" t="s">
        <v>80</v>
      </c>
      <c r="AW369" s="13" t="s">
        <v>33</v>
      </c>
      <c r="AX369" s="13" t="s">
        <v>72</v>
      </c>
      <c r="AY369" s="231" t="s">
        <v>158</v>
      </c>
    </row>
    <row r="370" s="14" customFormat="1">
      <c r="A370" s="14"/>
      <c r="B370" s="232"/>
      <c r="C370" s="233"/>
      <c r="D370" s="217" t="s">
        <v>172</v>
      </c>
      <c r="E370" s="234" t="s">
        <v>19</v>
      </c>
      <c r="F370" s="235" t="s">
        <v>242</v>
      </c>
      <c r="G370" s="233"/>
      <c r="H370" s="236">
        <v>-45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243</v>
      </c>
      <c r="G371" s="233"/>
      <c r="H371" s="236">
        <v>-5.4000000000000004</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244</v>
      </c>
      <c r="G372" s="233"/>
      <c r="H372" s="236">
        <v>-1.6499999999999999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245</v>
      </c>
      <c r="G373" s="233"/>
      <c r="H373" s="236">
        <v>-0.64000000000000001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3" customFormat="1">
      <c r="A374" s="13"/>
      <c r="B374" s="222"/>
      <c r="C374" s="223"/>
      <c r="D374" s="217" t="s">
        <v>172</v>
      </c>
      <c r="E374" s="224" t="s">
        <v>19</v>
      </c>
      <c r="F374" s="225" t="s">
        <v>238</v>
      </c>
      <c r="G374" s="223"/>
      <c r="H374" s="224" t="s">
        <v>19</v>
      </c>
      <c r="I374" s="226"/>
      <c r="J374" s="223"/>
      <c r="K374" s="223"/>
      <c r="L374" s="227"/>
      <c r="M374" s="228"/>
      <c r="N374" s="229"/>
      <c r="O374" s="229"/>
      <c r="P374" s="229"/>
      <c r="Q374" s="229"/>
      <c r="R374" s="229"/>
      <c r="S374" s="229"/>
      <c r="T374" s="230"/>
      <c r="U374" s="13"/>
      <c r="V374" s="13"/>
      <c r="W374" s="13"/>
      <c r="X374" s="13"/>
      <c r="Y374" s="13"/>
      <c r="Z374" s="13"/>
      <c r="AA374" s="13"/>
      <c r="AB374" s="13"/>
      <c r="AC374" s="13"/>
      <c r="AD374" s="13"/>
      <c r="AE374" s="13"/>
      <c r="AT374" s="231" t="s">
        <v>172</v>
      </c>
      <c r="AU374" s="231" t="s">
        <v>168</v>
      </c>
      <c r="AV374" s="13" t="s">
        <v>80</v>
      </c>
      <c r="AW374" s="13" t="s">
        <v>33</v>
      </c>
      <c r="AX374" s="13" t="s">
        <v>72</v>
      </c>
      <c r="AY374" s="231" t="s">
        <v>158</v>
      </c>
    </row>
    <row r="375" s="14" customFormat="1">
      <c r="A375" s="14"/>
      <c r="B375" s="232"/>
      <c r="C375" s="233"/>
      <c r="D375" s="217" t="s">
        <v>172</v>
      </c>
      <c r="E375" s="234" t="s">
        <v>19</v>
      </c>
      <c r="F375" s="235" t="s">
        <v>246</v>
      </c>
      <c r="G375" s="233"/>
      <c r="H375" s="236">
        <v>-1.2150000000000001</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172</v>
      </c>
      <c r="AU375" s="242" t="s">
        <v>168</v>
      </c>
      <c r="AV375" s="14" t="s">
        <v>168</v>
      </c>
      <c r="AW375" s="14" t="s">
        <v>33</v>
      </c>
      <c r="AX375" s="14" t="s">
        <v>72</v>
      </c>
      <c r="AY375" s="242" t="s">
        <v>158</v>
      </c>
    </row>
    <row r="376" s="15" customFormat="1">
      <c r="A376" s="15"/>
      <c r="B376" s="243"/>
      <c r="C376" s="244"/>
      <c r="D376" s="217" t="s">
        <v>172</v>
      </c>
      <c r="E376" s="245" t="s">
        <v>19</v>
      </c>
      <c r="F376" s="246" t="s">
        <v>176</v>
      </c>
      <c r="G376" s="244"/>
      <c r="H376" s="247">
        <v>340.84500000000008</v>
      </c>
      <c r="I376" s="248"/>
      <c r="J376" s="244"/>
      <c r="K376" s="244"/>
      <c r="L376" s="249"/>
      <c r="M376" s="250"/>
      <c r="N376" s="251"/>
      <c r="O376" s="251"/>
      <c r="P376" s="251"/>
      <c r="Q376" s="251"/>
      <c r="R376" s="251"/>
      <c r="S376" s="251"/>
      <c r="T376" s="252"/>
      <c r="U376" s="15"/>
      <c r="V376" s="15"/>
      <c r="W376" s="15"/>
      <c r="X376" s="15"/>
      <c r="Y376" s="15"/>
      <c r="Z376" s="15"/>
      <c r="AA376" s="15"/>
      <c r="AB376" s="15"/>
      <c r="AC376" s="15"/>
      <c r="AD376" s="15"/>
      <c r="AE376" s="15"/>
      <c r="AT376" s="253" t="s">
        <v>172</v>
      </c>
      <c r="AU376" s="253" t="s">
        <v>168</v>
      </c>
      <c r="AV376" s="15" t="s">
        <v>167</v>
      </c>
      <c r="AW376" s="15" t="s">
        <v>33</v>
      </c>
      <c r="AX376" s="15" t="s">
        <v>80</v>
      </c>
      <c r="AY376" s="253" t="s">
        <v>158</v>
      </c>
    </row>
    <row r="377" s="2" customFormat="1" ht="14.4" customHeight="1">
      <c r="A377" s="38"/>
      <c r="B377" s="39"/>
      <c r="C377" s="254" t="s">
        <v>114</v>
      </c>
      <c r="D377" s="254" t="s">
        <v>203</v>
      </c>
      <c r="E377" s="255" t="s">
        <v>327</v>
      </c>
      <c r="F377" s="256" t="s">
        <v>328</v>
      </c>
      <c r="G377" s="257" t="s">
        <v>165</v>
      </c>
      <c r="H377" s="258">
        <v>357.887</v>
      </c>
      <c r="I377" s="259"/>
      <c r="J377" s="260">
        <f>ROUND(I377*H377,2)</f>
        <v>0</v>
      </c>
      <c r="K377" s="256" t="s">
        <v>166</v>
      </c>
      <c r="L377" s="261"/>
      <c r="M377" s="262" t="s">
        <v>19</v>
      </c>
      <c r="N377" s="263" t="s">
        <v>44</v>
      </c>
      <c r="O377" s="84"/>
      <c r="P377" s="213">
        <f>O377*H377</f>
        <v>0</v>
      </c>
      <c r="Q377" s="213">
        <v>0.0023999999999999998</v>
      </c>
      <c r="R377" s="213">
        <f>Q377*H377</f>
        <v>0.85892879999999994</v>
      </c>
      <c r="S377" s="213">
        <v>0</v>
      </c>
      <c r="T377" s="214">
        <f>S377*H377</f>
        <v>0</v>
      </c>
      <c r="U377" s="38"/>
      <c r="V377" s="38"/>
      <c r="W377" s="38"/>
      <c r="X377" s="38"/>
      <c r="Y377" s="38"/>
      <c r="Z377" s="38"/>
      <c r="AA377" s="38"/>
      <c r="AB377" s="38"/>
      <c r="AC377" s="38"/>
      <c r="AD377" s="38"/>
      <c r="AE377" s="38"/>
      <c r="AR377" s="215" t="s">
        <v>202</v>
      </c>
      <c r="AT377" s="215" t="s">
        <v>203</v>
      </c>
      <c r="AU377" s="215" t="s">
        <v>168</v>
      </c>
      <c r="AY377" s="17" t="s">
        <v>158</v>
      </c>
      <c r="BE377" s="216">
        <f>IF(N377="základní",J377,0)</f>
        <v>0</v>
      </c>
      <c r="BF377" s="216">
        <f>IF(N377="snížená",J377,0)</f>
        <v>0</v>
      </c>
      <c r="BG377" s="216">
        <f>IF(N377="zákl. přenesená",J377,0)</f>
        <v>0</v>
      </c>
      <c r="BH377" s="216">
        <f>IF(N377="sníž. přenesená",J377,0)</f>
        <v>0</v>
      </c>
      <c r="BI377" s="216">
        <f>IF(N377="nulová",J377,0)</f>
        <v>0</v>
      </c>
      <c r="BJ377" s="17" t="s">
        <v>168</v>
      </c>
      <c r="BK377" s="216">
        <f>ROUND(I377*H377,2)</f>
        <v>0</v>
      </c>
      <c r="BL377" s="17" t="s">
        <v>167</v>
      </c>
      <c r="BM377" s="215" t="s">
        <v>329</v>
      </c>
    </row>
    <row r="378" s="14" customFormat="1">
      <c r="A378" s="14"/>
      <c r="B378" s="232"/>
      <c r="C378" s="233"/>
      <c r="D378" s="217" t="s">
        <v>172</v>
      </c>
      <c r="E378" s="233"/>
      <c r="F378" s="235" t="s">
        <v>330</v>
      </c>
      <c r="G378" s="233"/>
      <c r="H378" s="236">
        <v>357.887</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4</v>
      </c>
      <c r="AX378" s="14" t="s">
        <v>80</v>
      </c>
      <c r="AY378" s="242" t="s">
        <v>158</v>
      </c>
    </row>
    <row r="379" s="2" customFormat="1" ht="49.05" customHeight="1">
      <c r="A379" s="38"/>
      <c r="B379" s="39"/>
      <c r="C379" s="204" t="s">
        <v>7</v>
      </c>
      <c r="D379" s="204" t="s">
        <v>162</v>
      </c>
      <c r="E379" s="205" t="s">
        <v>324</v>
      </c>
      <c r="F379" s="206" t="s">
        <v>325</v>
      </c>
      <c r="G379" s="207" t="s">
        <v>165</v>
      </c>
      <c r="H379" s="208">
        <v>2.73</v>
      </c>
      <c r="I379" s="209"/>
      <c r="J379" s="210">
        <f>ROUND(I379*H379,2)</f>
        <v>0</v>
      </c>
      <c r="K379" s="206" t="s">
        <v>166</v>
      </c>
      <c r="L379" s="44"/>
      <c r="M379" s="211" t="s">
        <v>19</v>
      </c>
      <c r="N379" s="212" t="s">
        <v>44</v>
      </c>
      <c r="O379" s="84"/>
      <c r="P379" s="213">
        <f>O379*H379</f>
        <v>0</v>
      </c>
      <c r="Q379" s="213">
        <v>0.0086</v>
      </c>
      <c r="R379" s="213">
        <f>Q379*H379</f>
        <v>0.023477999999999999</v>
      </c>
      <c r="S379" s="213">
        <v>0</v>
      </c>
      <c r="T379" s="214">
        <f>S379*H379</f>
        <v>0</v>
      </c>
      <c r="U379" s="38"/>
      <c r="V379" s="38"/>
      <c r="W379" s="38"/>
      <c r="X379" s="38"/>
      <c r="Y379" s="38"/>
      <c r="Z379" s="38"/>
      <c r="AA379" s="38"/>
      <c r="AB379" s="38"/>
      <c r="AC379" s="38"/>
      <c r="AD379" s="38"/>
      <c r="AE379" s="38"/>
      <c r="AR379" s="215" t="s">
        <v>167</v>
      </c>
      <c r="AT379" s="215" t="s">
        <v>162</v>
      </c>
      <c r="AU379" s="215" t="s">
        <v>168</v>
      </c>
      <c r="AY379" s="17" t="s">
        <v>158</v>
      </c>
      <c r="BE379" s="216">
        <f>IF(N379="základní",J379,0)</f>
        <v>0</v>
      </c>
      <c r="BF379" s="216">
        <f>IF(N379="snížená",J379,0)</f>
        <v>0</v>
      </c>
      <c r="BG379" s="216">
        <f>IF(N379="zákl. přenesená",J379,0)</f>
        <v>0</v>
      </c>
      <c r="BH379" s="216">
        <f>IF(N379="sníž. přenesená",J379,0)</f>
        <v>0</v>
      </c>
      <c r="BI379" s="216">
        <f>IF(N379="nulová",J379,0)</f>
        <v>0</v>
      </c>
      <c r="BJ379" s="17" t="s">
        <v>168</v>
      </c>
      <c r="BK379" s="216">
        <f>ROUND(I379*H379,2)</f>
        <v>0</v>
      </c>
      <c r="BL379" s="17" t="s">
        <v>167</v>
      </c>
      <c r="BM379" s="215" t="s">
        <v>331</v>
      </c>
    </row>
    <row r="380" s="2" customFormat="1">
      <c r="A380" s="38"/>
      <c r="B380" s="39"/>
      <c r="C380" s="40"/>
      <c r="D380" s="217" t="s">
        <v>170</v>
      </c>
      <c r="E380" s="40"/>
      <c r="F380" s="218" t="s">
        <v>201</v>
      </c>
      <c r="G380" s="40"/>
      <c r="H380" s="40"/>
      <c r="I380" s="219"/>
      <c r="J380" s="40"/>
      <c r="K380" s="40"/>
      <c r="L380" s="44"/>
      <c r="M380" s="220"/>
      <c r="N380" s="221"/>
      <c r="O380" s="84"/>
      <c r="P380" s="84"/>
      <c r="Q380" s="84"/>
      <c r="R380" s="84"/>
      <c r="S380" s="84"/>
      <c r="T380" s="85"/>
      <c r="U380" s="38"/>
      <c r="V380" s="38"/>
      <c r="W380" s="38"/>
      <c r="X380" s="38"/>
      <c r="Y380" s="38"/>
      <c r="Z380" s="38"/>
      <c r="AA380" s="38"/>
      <c r="AB380" s="38"/>
      <c r="AC380" s="38"/>
      <c r="AD380" s="38"/>
      <c r="AE380" s="38"/>
      <c r="AT380" s="17" t="s">
        <v>170</v>
      </c>
      <c r="AU380" s="17" t="s">
        <v>168</v>
      </c>
    </row>
    <row r="381" s="13" customFormat="1">
      <c r="A381" s="13"/>
      <c r="B381" s="222"/>
      <c r="C381" s="223"/>
      <c r="D381" s="217" t="s">
        <v>172</v>
      </c>
      <c r="E381" s="224" t="s">
        <v>19</v>
      </c>
      <c r="F381" s="225" t="s">
        <v>332</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172</v>
      </c>
      <c r="AU381" s="231" t="s">
        <v>168</v>
      </c>
      <c r="AV381" s="13" t="s">
        <v>80</v>
      </c>
      <c r="AW381" s="13" t="s">
        <v>33</v>
      </c>
      <c r="AX381" s="13" t="s">
        <v>72</v>
      </c>
      <c r="AY381" s="231" t="s">
        <v>158</v>
      </c>
    </row>
    <row r="382" s="14" customFormat="1">
      <c r="A382" s="14"/>
      <c r="B382" s="232"/>
      <c r="C382" s="233"/>
      <c r="D382" s="217" t="s">
        <v>172</v>
      </c>
      <c r="E382" s="234" t="s">
        <v>19</v>
      </c>
      <c r="F382" s="235" t="s">
        <v>333</v>
      </c>
      <c r="G382" s="233"/>
      <c r="H382" s="236">
        <v>1.5</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3" customFormat="1">
      <c r="A383" s="13"/>
      <c r="B383" s="222"/>
      <c r="C383" s="223"/>
      <c r="D383" s="217" t="s">
        <v>172</v>
      </c>
      <c r="E383" s="224" t="s">
        <v>19</v>
      </c>
      <c r="F383" s="225" t="s">
        <v>334</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172</v>
      </c>
      <c r="AU383" s="231" t="s">
        <v>168</v>
      </c>
      <c r="AV383" s="13" t="s">
        <v>80</v>
      </c>
      <c r="AW383" s="13" t="s">
        <v>33</v>
      </c>
      <c r="AX383" s="13" t="s">
        <v>72</v>
      </c>
      <c r="AY383" s="231" t="s">
        <v>158</v>
      </c>
    </row>
    <row r="384" s="14" customFormat="1">
      <c r="A384" s="14"/>
      <c r="B384" s="232"/>
      <c r="C384" s="233"/>
      <c r="D384" s="217" t="s">
        <v>172</v>
      </c>
      <c r="E384" s="234" t="s">
        <v>19</v>
      </c>
      <c r="F384" s="235" t="s">
        <v>335</v>
      </c>
      <c r="G384" s="233"/>
      <c r="H384" s="236">
        <v>1.23</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172</v>
      </c>
      <c r="AU384" s="242" t="s">
        <v>168</v>
      </c>
      <c r="AV384" s="14" t="s">
        <v>168</v>
      </c>
      <c r="AW384" s="14" t="s">
        <v>33</v>
      </c>
      <c r="AX384" s="14" t="s">
        <v>72</v>
      </c>
      <c r="AY384" s="242" t="s">
        <v>158</v>
      </c>
    </row>
    <row r="385" s="15" customFormat="1">
      <c r="A385" s="15"/>
      <c r="B385" s="243"/>
      <c r="C385" s="244"/>
      <c r="D385" s="217" t="s">
        <v>172</v>
      </c>
      <c r="E385" s="245" t="s">
        <v>19</v>
      </c>
      <c r="F385" s="246" t="s">
        <v>176</v>
      </c>
      <c r="G385" s="244"/>
      <c r="H385" s="247">
        <v>2.73</v>
      </c>
      <c r="I385" s="248"/>
      <c r="J385" s="244"/>
      <c r="K385" s="244"/>
      <c r="L385" s="249"/>
      <c r="M385" s="250"/>
      <c r="N385" s="251"/>
      <c r="O385" s="251"/>
      <c r="P385" s="251"/>
      <c r="Q385" s="251"/>
      <c r="R385" s="251"/>
      <c r="S385" s="251"/>
      <c r="T385" s="252"/>
      <c r="U385" s="15"/>
      <c r="V385" s="15"/>
      <c r="W385" s="15"/>
      <c r="X385" s="15"/>
      <c r="Y385" s="15"/>
      <c r="Z385" s="15"/>
      <c r="AA385" s="15"/>
      <c r="AB385" s="15"/>
      <c r="AC385" s="15"/>
      <c r="AD385" s="15"/>
      <c r="AE385" s="15"/>
      <c r="AT385" s="253" t="s">
        <v>172</v>
      </c>
      <c r="AU385" s="253" t="s">
        <v>168</v>
      </c>
      <c r="AV385" s="15" t="s">
        <v>167</v>
      </c>
      <c r="AW385" s="15" t="s">
        <v>33</v>
      </c>
      <c r="AX385" s="15" t="s">
        <v>80</v>
      </c>
      <c r="AY385" s="253" t="s">
        <v>158</v>
      </c>
    </row>
    <row r="386" s="2" customFormat="1" ht="24.15" customHeight="1">
      <c r="A386" s="38"/>
      <c r="B386" s="39"/>
      <c r="C386" s="254" t="s">
        <v>336</v>
      </c>
      <c r="D386" s="254" t="s">
        <v>203</v>
      </c>
      <c r="E386" s="255" t="s">
        <v>337</v>
      </c>
      <c r="F386" s="256" t="s">
        <v>338</v>
      </c>
      <c r="G386" s="257" t="s">
        <v>165</v>
      </c>
      <c r="H386" s="258">
        <v>3.0030000000000001</v>
      </c>
      <c r="I386" s="259"/>
      <c r="J386" s="260">
        <f>ROUND(I386*H386,2)</f>
        <v>0</v>
      </c>
      <c r="K386" s="256" t="s">
        <v>166</v>
      </c>
      <c r="L386" s="261"/>
      <c r="M386" s="262" t="s">
        <v>19</v>
      </c>
      <c r="N386" s="263" t="s">
        <v>44</v>
      </c>
      <c r="O386" s="84"/>
      <c r="P386" s="213">
        <f>O386*H386</f>
        <v>0</v>
      </c>
      <c r="Q386" s="213">
        <v>0.0047999999999999996</v>
      </c>
      <c r="R386" s="213">
        <f>Q386*H386</f>
        <v>0.014414399999999999</v>
      </c>
      <c r="S386" s="213">
        <v>0</v>
      </c>
      <c r="T386" s="214">
        <f>S386*H386</f>
        <v>0</v>
      </c>
      <c r="U386" s="38"/>
      <c r="V386" s="38"/>
      <c r="W386" s="38"/>
      <c r="X386" s="38"/>
      <c r="Y386" s="38"/>
      <c r="Z386" s="38"/>
      <c r="AA386" s="38"/>
      <c r="AB386" s="38"/>
      <c r="AC386" s="38"/>
      <c r="AD386" s="38"/>
      <c r="AE386" s="38"/>
      <c r="AR386" s="215" t="s">
        <v>202</v>
      </c>
      <c r="AT386" s="215" t="s">
        <v>203</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339</v>
      </c>
    </row>
    <row r="387" s="14" customFormat="1">
      <c r="A387" s="14"/>
      <c r="B387" s="232"/>
      <c r="C387" s="233"/>
      <c r="D387" s="217" t="s">
        <v>172</v>
      </c>
      <c r="E387" s="233"/>
      <c r="F387" s="235" t="s">
        <v>340</v>
      </c>
      <c r="G387" s="233"/>
      <c r="H387" s="236">
        <v>3.0030000000000001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172</v>
      </c>
      <c r="AU387" s="242" t="s">
        <v>168</v>
      </c>
      <c r="AV387" s="14" t="s">
        <v>168</v>
      </c>
      <c r="AW387" s="14" t="s">
        <v>4</v>
      </c>
      <c r="AX387" s="14" t="s">
        <v>80</v>
      </c>
      <c r="AY387" s="242" t="s">
        <v>158</v>
      </c>
    </row>
    <row r="388" s="2" customFormat="1" ht="49.05" customHeight="1">
      <c r="A388" s="38"/>
      <c r="B388" s="39"/>
      <c r="C388" s="204" t="s">
        <v>341</v>
      </c>
      <c r="D388" s="204" t="s">
        <v>162</v>
      </c>
      <c r="E388" s="205" t="s">
        <v>342</v>
      </c>
      <c r="F388" s="206" t="s">
        <v>343</v>
      </c>
      <c r="G388" s="207" t="s">
        <v>278</v>
      </c>
      <c r="H388" s="208">
        <v>165.69999999999999</v>
      </c>
      <c r="I388" s="209"/>
      <c r="J388" s="210">
        <f>ROUND(I388*H388,2)</f>
        <v>0</v>
      </c>
      <c r="K388" s="206" t="s">
        <v>166</v>
      </c>
      <c r="L388" s="44"/>
      <c r="M388" s="211" t="s">
        <v>19</v>
      </c>
      <c r="N388" s="212" t="s">
        <v>44</v>
      </c>
      <c r="O388" s="84"/>
      <c r="P388" s="213">
        <f>O388*H388</f>
        <v>0</v>
      </c>
      <c r="Q388" s="213">
        <v>0.0033899999999999998</v>
      </c>
      <c r="R388" s="213">
        <f>Q388*H388</f>
        <v>0.56172299999999997</v>
      </c>
      <c r="S388" s="213">
        <v>0</v>
      </c>
      <c r="T388" s="214">
        <f>S388*H388</f>
        <v>0</v>
      </c>
      <c r="U388" s="38"/>
      <c r="V388" s="38"/>
      <c r="W388" s="38"/>
      <c r="X388" s="38"/>
      <c r="Y388" s="38"/>
      <c r="Z388" s="38"/>
      <c r="AA388" s="38"/>
      <c r="AB388" s="38"/>
      <c r="AC388" s="38"/>
      <c r="AD388" s="38"/>
      <c r="AE388" s="38"/>
      <c r="AR388" s="215" t="s">
        <v>167</v>
      </c>
      <c r="AT388" s="215" t="s">
        <v>162</v>
      </c>
      <c r="AU388" s="215" t="s">
        <v>168</v>
      </c>
      <c r="AY388" s="17" t="s">
        <v>158</v>
      </c>
      <c r="BE388" s="216">
        <f>IF(N388="základní",J388,0)</f>
        <v>0</v>
      </c>
      <c r="BF388" s="216">
        <f>IF(N388="snížená",J388,0)</f>
        <v>0</v>
      </c>
      <c r="BG388" s="216">
        <f>IF(N388="zákl. přenesená",J388,0)</f>
        <v>0</v>
      </c>
      <c r="BH388" s="216">
        <f>IF(N388="sníž. přenesená",J388,0)</f>
        <v>0</v>
      </c>
      <c r="BI388" s="216">
        <f>IF(N388="nulová",J388,0)</f>
        <v>0</v>
      </c>
      <c r="BJ388" s="17" t="s">
        <v>168</v>
      </c>
      <c r="BK388" s="216">
        <f>ROUND(I388*H388,2)</f>
        <v>0</v>
      </c>
      <c r="BL388" s="17" t="s">
        <v>167</v>
      </c>
      <c r="BM388" s="215" t="s">
        <v>344</v>
      </c>
    </row>
    <row r="389" s="2" customFormat="1">
      <c r="A389" s="38"/>
      <c r="B389" s="39"/>
      <c r="C389" s="40"/>
      <c r="D389" s="217" t="s">
        <v>170</v>
      </c>
      <c r="E389" s="40"/>
      <c r="F389" s="218" t="s">
        <v>345</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170</v>
      </c>
      <c r="AU389" s="17" t="s">
        <v>168</v>
      </c>
    </row>
    <row r="390" s="13" customFormat="1">
      <c r="A390" s="13"/>
      <c r="B390" s="222"/>
      <c r="C390" s="223"/>
      <c r="D390" s="217" t="s">
        <v>172</v>
      </c>
      <c r="E390" s="224" t="s">
        <v>19</v>
      </c>
      <c r="F390" s="225" t="s">
        <v>241</v>
      </c>
      <c r="G390" s="223"/>
      <c r="H390" s="224" t="s">
        <v>19</v>
      </c>
      <c r="I390" s="226"/>
      <c r="J390" s="223"/>
      <c r="K390" s="223"/>
      <c r="L390" s="227"/>
      <c r="M390" s="228"/>
      <c r="N390" s="229"/>
      <c r="O390" s="229"/>
      <c r="P390" s="229"/>
      <c r="Q390" s="229"/>
      <c r="R390" s="229"/>
      <c r="S390" s="229"/>
      <c r="T390" s="230"/>
      <c r="U390" s="13"/>
      <c r="V390" s="13"/>
      <c r="W390" s="13"/>
      <c r="X390" s="13"/>
      <c r="Y390" s="13"/>
      <c r="Z390" s="13"/>
      <c r="AA390" s="13"/>
      <c r="AB390" s="13"/>
      <c r="AC390" s="13"/>
      <c r="AD390" s="13"/>
      <c r="AE390" s="13"/>
      <c r="AT390" s="231" t="s">
        <v>172</v>
      </c>
      <c r="AU390" s="231" t="s">
        <v>168</v>
      </c>
      <c r="AV390" s="13" t="s">
        <v>80</v>
      </c>
      <c r="AW390" s="13" t="s">
        <v>33</v>
      </c>
      <c r="AX390" s="13" t="s">
        <v>72</v>
      </c>
      <c r="AY390" s="231" t="s">
        <v>158</v>
      </c>
    </row>
    <row r="391" s="14" customFormat="1">
      <c r="A391" s="14"/>
      <c r="B391" s="232"/>
      <c r="C391" s="233"/>
      <c r="D391" s="217" t="s">
        <v>172</v>
      </c>
      <c r="E391" s="234" t="s">
        <v>19</v>
      </c>
      <c r="F391" s="235" t="s">
        <v>346</v>
      </c>
      <c r="G391" s="233"/>
      <c r="H391" s="236">
        <v>135</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347</v>
      </c>
      <c r="G392" s="233"/>
      <c r="H392" s="236">
        <v>13.199999999999999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348</v>
      </c>
      <c r="G393" s="233"/>
      <c r="H393" s="236">
        <v>8.1999999999999993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4" customFormat="1">
      <c r="A394" s="14"/>
      <c r="B394" s="232"/>
      <c r="C394" s="233"/>
      <c r="D394" s="217" t="s">
        <v>172</v>
      </c>
      <c r="E394" s="234" t="s">
        <v>19</v>
      </c>
      <c r="F394" s="235" t="s">
        <v>349</v>
      </c>
      <c r="G394" s="233"/>
      <c r="H394" s="236">
        <v>4.7999999999999998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172</v>
      </c>
      <c r="AU394" s="242" t="s">
        <v>168</v>
      </c>
      <c r="AV394" s="14" t="s">
        <v>168</v>
      </c>
      <c r="AW394" s="14" t="s">
        <v>33</v>
      </c>
      <c r="AX394" s="14" t="s">
        <v>72</v>
      </c>
      <c r="AY394" s="242" t="s">
        <v>158</v>
      </c>
    </row>
    <row r="395" s="13" customFormat="1">
      <c r="A395" s="13"/>
      <c r="B395" s="222"/>
      <c r="C395" s="223"/>
      <c r="D395" s="217" t="s">
        <v>172</v>
      </c>
      <c r="E395" s="224" t="s">
        <v>19</v>
      </c>
      <c r="F395" s="225" t="s">
        <v>238</v>
      </c>
      <c r="G395" s="223"/>
      <c r="H395" s="224" t="s">
        <v>19</v>
      </c>
      <c r="I395" s="226"/>
      <c r="J395" s="223"/>
      <c r="K395" s="223"/>
      <c r="L395" s="227"/>
      <c r="M395" s="228"/>
      <c r="N395" s="229"/>
      <c r="O395" s="229"/>
      <c r="P395" s="229"/>
      <c r="Q395" s="229"/>
      <c r="R395" s="229"/>
      <c r="S395" s="229"/>
      <c r="T395" s="230"/>
      <c r="U395" s="13"/>
      <c r="V395" s="13"/>
      <c r="W395" s="13"/>
      <c r="X395" s="13"/>
      <c r="Y395" s="13"/>
      <c r="Z395" s="13"/>
      <c r="AA395" s="13"/>
      <c r="AB395" s="13"/>
      <c r="AC395" s="13"/>
      <c r="AD395" s="13"/>
      <c r="AE395" s="13"/>
      <c r="AT395" s="231" t="s">
        <v>172</v>
      </c>
      <c r="AU395" s="231" t="s">
        <v>168</v>
      </c>
      <c r="AV395" s="13" t="s">
        <v>80</v>
      </c>
      <c r="AW395" s="13" t="s">
        <v>33</v>
      </c>
      <c r="AX395" s="13" t="s">
        <v>72</v>
      </c>
      <c r="AY395" s="231" t="s">
        <v>158</v>
      </c>
    </row>
    <row r="396" s="14" customFormat="1">
      <c r="A396" s="14"/>
      <c r="B396" s="232"/>
      <c r="C396" s="233"/>
      <c r="D396" s="217" t="s">
        <v>172</v>
      </c>
      <c r="E396" s="234" t="s">
        <v>19</v>
      </c>
      <c r="F396" s="235" t="s">
        <v>350</v>
      </c>
      <c r="G396" s="233"/>
      <c r="H396" s="236">
        <v>4.5</v>
      </c>
      <c r="I396" s="237"/>
      <c r="J396" s="233"/>
      <c r="K396" s="233"/>
      <c r="L396" s="238"/>
      <c r="M396" s="239"/>
      <c r="N396" s="240"/>
      <c r="O396" s="240"/>
      <c r="P396" s="240"/>
      <c r="Q396" s="240"/>
      <c r="R396" s="240"/>
      <c r="S396" s="240"/>
      <c r="T396" s="241"/>
      <c r="U396" s="14"/>
      <c r="V396" s="14"/>
      <c r="W396" s="14"/>
      <c r="X396" s="14"/>
      <c r="Y396" s="14"/>
      <c r="Z396" s="14"/>
      <c r="AA396" s="14"/>
      <c r="AB396" s="14"/>
      <c r="AC396" s="14"/>
      <c r="AD396" s="14"/>
      <c r="AE396" s="14"/>
      <c r="AT396" s="242" t="s">
        <v>172</v>
      </c>
      <c r="AU396" s="242" t="s">
        <v>168</v>
      </c>
      <c r="AV396" s="14" t="s">
        <v>168</v>
      </c>
      <c r="AW396" s="14" t="s">
        <v>33</v>
      </c>
      <c r="AX396" s="14" t="s">
        <v>72</v>
      </c>
      <c r="AY396" s="242" t="s">
        <v>158</v>
      </c>
    </row>
    <row r="397" s="15" customFormat="1">
      <c r="A397" s="15"/>
      <c r="B397" s="243"/>
      <c r="C397" s="244"/>
      <c r="D397" s="217" t="s">
        <v>172</v>
      </c>
      <c r="E397" s="245" t="s">
        <v>19</v>
      </c>
      <c r="F397" s="246" t="s">
        <v>176</v>
      </c>
      <c r="G397" s="244"/>
      <c r="H397" s="247">
        <v>165.69999999999999</v>
      </c>
      <c r="I397" s="248"/>
      <c r="J397" s="244"/>
      <c r="K397" s="244"/>
      <c r="L397" s="249"/>
      <c r="M397" s="250"/>
      <c r="N397" s="251"/>
      <c r="O397" s="251"/>
      <c r="P397" s="251"/>
      <c r="Q397" s="251"/>
      <c r="R397" s="251"/>
      <c r="S397" s="251"/>
      <c r="T397" s="252"/>
      <c r="U397" s="15"/>
      <c r="V397" s="15"/>
      <c r="W397" s="15"/>
      <c r="X397" s="15"/>
      <c r="Y397" s="15"/>
      <c r="Z397" s="15"/>
      <c r="AA397" s="15"/>
      <c r="AB397" s="15"/>
      <c r="AC397" s="15"/>
      <c r="AD397" s="15"/>
      <c r="AE397" s="15"/>
      <c r="AT397" s="253" t="s">
        <v>172</v>
      </c>
      <c r="AU397" s="253" t="s">
        <v>168</v>
      </c>
      <c r="AV397" s="15" t="s">
        <v>167</v>
      </c>
      <c r="AW397" s="15" t="s">
        <v>33</v>
      </c>
      <c r="AX397" s="15" t="s">
        <v>80</v>
      </c>
      <c r="AY397" s="253" t="s">
        <v>158</v>
      </c>
    </row>
    <row r="398" s="2" customFormat="1" ht="14.4" customHeight="1">
      <c r="A398" s="38"/>
      <c r="B398" s="39"/>
      <c r="C398" s="254" t="s">
        <v>351</v>
      </c>
      <c r="D398" s="254" t="s">
        <v>203</v>
      </c>
      <c r="E398" s="255" t="s">
        <v>352</v>
      </c>
      <c r="F398" s="256" t="s">
        <v>353</v>
      </c>
      <c r="G398" s="257" t="s">
        <v>165</v>
      </c>
      <c r="H398" s="258">
        <v>49.780999999999999</v>
      </c>
      <c r="I398" s="259"/>
      <c r="J398" s="260">
        <f>ROUND(I398*H398,2)</f>
        <v>0</v>
      </c>
      <c r="K398" s="256" t="s">
        <v>166</v>
      </c>
      <c r="L398" s="261"/>
      <c r="M398" s="262" t="s">
        <v>19</v>
      </c>
      <c r="N398" s="263" t="s">
        <v>44</v>
      </c>
      <c r="O398" s="84"/>
      <c r="P398" s="213">
        <f>O398*H398</f>
        <v>0</v>
      </c>
      <c r="Q398" s="213">
        <v>0.00044999999999999999</v>
      </c>
      <c r="R398" s="213">
        <f>Q398*H398</f>
        <v>0.02240145</v>
      </c>
      <c r="S398" s="213">
        <v>0</v>
      </c>
      <c r="T398" s="214">
        <f>S398*H398</f>
        <v>0</v>
      </c>
      <c r="U398" s="38"/>
      <c r="V398" s="38"/>
      <c r="W398" s="38"/>
      <c r="X398" s="38"/>
      <c r="Y398" s="38"/>
      <c r="Z398" s="38"/>
      <c r="AA398" s="38"/>
      <c r="AB398" s="38"/>
      <c r="AC398" s="38"/>
      <c r="AD398" s="38"/>
      <c r="AE398" s="38"/>
      <c r="AR398" s="215" t="s">
        <v>202</v>
      </c>
      <c r="AT398" s="215" t="s">
        <v>203</v>
      </c>
      <c r="AU398" s="215" t="s">
        <v>168</v>
      </c>
      <c r="AY398" s="17" t="s">
        <v>158</v>
      </c>
      <c r="BE398" s="216">
        <f>IF(N398="základní",J398,0)</f>
        <v>0</v>
      </c>
      <c r="BF398" s="216">
        <f>IF(N398="snížená",J398,0)</f>
        <v>0</v>
      </c>
      <c r="BG398" s="216">
        <f>IF(N398="zákl. přenesená",J398,0)</f>
        <v>0</v>
      </c>
      <c r="BH398" s="216">
        <f>IF(N398="sníž. přenesená",J398,0)</f>
        <v>0</v>
      </c>
      <c r="BI398" s="216">
        <f>IF(N398="nulová",J398,0)</f>
        <v>0</v>
      </c>
      <c r="BJ398" s="17" t="s">
        <v>168</v>
      </c>
      <c r="BK398" s="216">
        <f>ROUND(I398*H398,2)</f>
        <v>0</v>
      </c>
      <c r="BL398" s="17" t="s">
        <v>167</v>
      </c>
      <c r="BM398" s="215" t="s">
        <v>354</v>
      </c>
    </row>
    <row r="399" s="13" customFormat="1">
      <c r="A399" s="13"/>
      <c r="B399" s="222"/>
      <c r="C399" s="223"/>
      <c r="D399" s="217" t="s">
        <v>172</v>
      </c>
      <c r="E399" s="224" t="s">
        <v>19</v>
      </c>
      <c r="F399" s="225" t="s">
        <v>247</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172</v>
      </c>
      <c r="AU399" s="231" t="s">
        <v>168</v>
      </c>
      <c r="AV399" s="13" t="s">
        <v>80</v>
      </c>
      <c r="AW399" s="13" t="s">
        <v>33</v>
      </c>
      <c r="AX399" s="13" t="s">
        <v>72</v>
      </c>
      <c r="AY399" s="231" t="s">
        <v>158</v>
      </c>
    </row>
    <row r="400" s="14" customFormat="1">
      <c r="A400" s="14"/>
      <c r="B400" s="232"/>
      <c r="C400" s="233"/>
      <c r="D400" s="217" t="s">
        <v>172</v>
      </c>
      <c r="E400" s="234" t="s">
        <v>19</v>
      </c>
      <c r="F400" s="235" t="s">
        <v>248</v>
      </c>
      <c r="G400" s="233"/>
      <c r="H400" s="236">
        <v>36.75</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4" customFormat="1">
      <c r="A401" s="14"/>
      <c r="B401" s="232"/>
      <c r="C401" s="233"/>
      <c r="D401" s="217" t="s">
        <v>172</v>
      </c>
      <c r="E401" s="234" t="s">
        <v>19</v>
      </c>
      <c r="F401" s="235" t="s">
        <v>249</v>
      </c>
      <c r="G401" s="233"/>
      <c r="H401" s="236">
        <v>3.3599999999999999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172</v>
      </c>
      <c r="AU401" s="242" t="s">
        <v>168</v>
      </c>
      <c r="AV401" s="14" t="s">
        <v>168</v>
      </c>
      <c r="AW401" s="14" t="s">
        <v>33</v>
      </c>
      <c r="AX401" s="14" t="s">
        <v>72</v>
      </c>
      <c r="AY401" s="242" t="s">
        <v>158</v>
      </c>
    </row>
    <row r="402" s="14" customFormat="1">
      <c r="A402" s="14"/>
      <c r="B402" s="232"/>
      <c r="C402" s="233"/>
      <c r="D402" s="217" t="s">
        <v>172</v>
      </c>
      <c r="E402" s="234" t="s">
        <v>19</v>
      </c>
      <c r="F402" s="235" t="s">
        <v>250</v>
      </c>
      <c r="G402" s="233"/>
      <c r="H402" s="236">
        <v>2.4849999999999999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4" customFormat="1">
      <c r="A403" s="14"/>
      <c r="B403" s="232"/>
      <c r="C403" s="233"/>
      <c r="D403" s="217" t="s">
        <v>172</v>
      </c>
      <c r="E403" s="234" t="s">
        <v>19</v>
      </c>
      <c r="F403" s="235" t="s">
        <v>251</v>
      </c>
      <c r="G403" s="233"/>
      <c r="H403" s="236">
        <v>1.3999999999999999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3" customFormat="1">
      <c r="A404" s="13"/>
      <c r="B404" s="222"/>
      <c r="C404" s="223"/>
      <c r="D404" s="217" t="s">
        <v>172</v>
      </c>
      <c r="E404" s="224" t="s">
        <v>19</v>
      </c>
      <c r="F404" s="225" t="s">
        <v>238</v>
      </c>
      <c r="G404" s="223"/>
      <c r="H404" s="224" t="s">
        <v>19</v>
      </c>
      <c r="I404" s="226"/>
      <c r="J404" s="223"/>
      <c r="K404" s="223"/>
      <c r="L404" s="227"/>
      <c r="M404" s="228"/>
      <c r="N404" s="229"/>
      <c r="O404" s="229"/>
      <c r="P404" s="229"/>
      <c r="Q404" s="229"/>
      <c r="R404" s="229"/>
      <c r="S404" s="229"/>
      <c r="T404" s="230"/>
      <c r="U404" s="13"/>
      <c r="V404" s="13"/>
      <c r="W404" s="13"/>
      <c r="X404" s="13"/>
      <c r="Y404" s="13"/>
      <c r="Z404" s="13"/>
      <c r="AA404" s="13"/>
      <c r="AB404" s="13"/>
      <c r="AC404" s="13"/>
      <c r="AD404" s="13"/>
      <c r="AE404" s="13"/>
      <c r="AT404" s="231" t="s">
        <v>172</v>
      </c>
      <c r="AU404" s="231" t="s">
        <v>168</v>
      </c>
      <c r="AV404" s="13" t="s">
        <v>80</v>
      </c>
      <c r="AW404" s="13" t="s">
        <v>33</v>
      </c>
      <c r="AX404" s="13" t="s">
        <v>72</v>
      </c>
      <c r="AY404" s="231" t="s">
        <v>158</v>
      </c>
    </row>
    <row r="405" s="14" customFormat="1">
      <c r="A405" s="14"/>
      <c r="B405" s="232"/>
      <c r="C405" s="233"/>
      <c r="D405" s="217" t="s">
        <v>172</v>
      </c>
      <c r="E405" s="234" t="s">
        <v>19</v>
      </c>
      <c r="F405" s="235" t="s">
        <v>252</v>
      </c>
      <c r="G405" s="233"/>
      <c r="H405" s="236">
        <v>1.26</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172</v>
      </c>
      <c r="AU405" s="242" t="s">
        <v>168</v>
      </c>
      <c r="AV405" s="14" t="s">
        <v>168</v>
      </c>
      <c r="AW405" s="14" t="s">
        <v>33</v>
      </c>
      <c r="AX405" s="14" t="s">
        <v>72</v>
      </c>
      <c r="AY405" s="242" t="s">
        <v>158</v>
      </c>
    </row>
    <row r="406" s="15" customFormat="1">
      <c r="A406" s="15"/>
      <c r="B406" s="243"/>
      <c r="C406" s="244"/>
      <c r="D406" s="217" t="s">
        <v>172</v>
      </c>
      <c r="E406" s="245" t="s">
        <v>19</v>
      </c>
      <c r="F406" s="246" t="s">
        <v>176</v>
      </c>
      <c r="G406" s="244"/>
      <c r="H406" s="247">
        <v>45.254999999999995</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172</v>
      </c>
      <c r="AU406" s="253" t="s">
        <v>168</v>
      </c>
      <c r="AV406" s="15" t="s">
        <v>167</v>
      </c>
      <c r="AW406" s="15" t="s">
        <v>33</v>
      </c>
      <c r="AX406" s="15" t="s">
        <v>80</v>
      </c>
      <c r="AY406" s="253" t="s">
        <v>158</v>
      </c>
    </row>
    <row r="407" s="14" customFormat="1">
      <c r="A407" s="14"/>
      <c r="B407" s="232"/>
      <c r="C407" s="233"/>
      <c r="D407" s="217" t="s">
        <v>172</v>
      </c>
      <c r="E407" s="233"/>
      <c r="F407" s="235" t="s">
        <v>355</v>
      </c>
      <c r="G407" s="233"/>
      <c r="H407" s="236">
        <v>49.780999999999999</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4</v>
      </c>
      <c r="AX407" s="14" t="s">
        <v>80</v>
      </c>
      <c r="AY407" s="242" t="s">
        <v>158</v>
      </c>
    </row>
    <row r="408" s="2" customFormat="1" ht="24.15" customHeight="1">
      <c r="A408" s="38"/>
      <c r="B408" s="39"/>
      <c r="C408" s="254" t="s">
        <v>356</v>
      </c>
      <c r="D408" s="254" t="s">
        <v>203</v>
      </c>
      <c r="E408" s="255" t="s">
        <v>357</v>
      </c>
      <c r="F408" s="256" t="s">
        <v>358</v>
      </c>
      <c r="G408" s="257" t="s">
        <v>165</v>
      </c>
      <c r="H408" s="258">
        <v>14.013999999999999</v>
      </c>
      <c r="I408" s="259"/>
      <c r="J408" s="260">
        <f>ROUND(I408*H408,2)</f>
        <v>0</v>
      </c>
      <c r="K408" s="256" t="s">
        <v>166</v>
      </c>
      <c r="L408" s="261"/>
      <c r="M408" s="262" t="s">
        <v>19</v>
      </c>
      <c r="N408" s="263" t="s">
        <v>44</v>
      </c>
      <c r="O408" s="84"/>
      <c r="P408" s="213">
        <f>O408*H408</f>
        <v>0</v>
      </c>
      <c r="Q408" s="213">
        <v>0.00089999999999999998</v>
      </c>
      <c r="R408" s="213">
        <f>Q408*H408</f>
        <v>0.0126126</v>
      </c>
      <c r="S408" s="213">
        <v>0</v>
      </c>
      <c r="T408" s="214">
        <f>S408*H408</f>
        <v>0</v>
      </c>
      <c r="U408" s="38"/>
      <c r="V408" s="38"/>
      <c r="W408" s="38"/>
      <c r="X408" s="38"/>
      <c r="Y408" s="38"/>
      <c r="Z408" s="38"/>
      <c r="AA408" s="38"/>
      <c r="AB408" s="38"/>
      <c r="AC408" s="38"/>
      <c r="AD408" s="38"/>
      <c r="AE408" s="38"/>
      <c r="AR408" s="215" t="s">
        <v>202</v>
      </c>
      <c r="AT408" s="215" t="s">
        <v>203</v>
      </c>
      <c r="AU408" s="215" t="s">
        <v>168</v>
      </c>
      <c r="AY408" s="17" t="s">
        <v>158</v>
      </c>
      <c r="BE408" s="216">
        <f>IF(N408="základní",J408,0)</f>
        <v>0</v>
      </c>
      <c r="BF408" s="216">
        <f>IF(N408="snížená",J408,0)</f>
        <v>0</v>
      </c>
      <c r="BG408" s="216">
        <f>IF(N408="zákl. přenesená",J408,0)</f>
        <v>0</v>
      </c>
      <c r="BH408" s="216">
        <f>IF(N408="sníž. přenesená",J408,0)</f>
        <v>0</v>
      </c>
      <c r="BI408" s="216">
        <f>IF(N408="nulová",J408,0)</f>
        <v>0</v>
      </c>
      <c r="BJ408" s="17" t="s">
        <v>168</v>
      </c>
      <c r="BK408" s="216">
        <f>ROUND(I408*H408,2)</f>
        <v>0</v>
      </c>
      <c r="BL408" s="17" t="s">
        <v>167</v>
      </c>
      <c r="BM408" s="215" t="s">
        <v>359</v>
      </c>
    </row>
    <row r="409" s="13" customFormat="1">
      <c r="A409" s="13"/>
      <c r="B409" s="222"/>
      <c r="C409" s="223"/>
      <c r="D409" s="217" t="s">
        <v>172</v>
      </c>
      <c r="E409" s="224" t="s">
        <v>19</v>
      </c>
      <c r="F409" s="225" t="s">
        <v>253</v>
      </c>
      <c r="G409" s="223"/>
      <c r="H409" s="224" t="s">
        <v>19</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172</v>
      </c>
      <c r="AU409" s="231" t="s">
        <v>168</v>
      </c>
      <c r="AV409" s="13" t="s">
        <v>80</v>
      </c>
      <c r="AW409" s="13" t="s">
        <v>33</v>
      </c>
      <c r="AX409" s="13" t="s">
        <v>72</v>
      </c>
      <c r="AY409" s="231" t="s">
        <v>158</v>
      </c>
    </row>
    <row r="410" s="14" customFormat="1">
      <c r="A410" s="14"/>
      <c r="B410" s="232"/>
      <c r="C410" s="233"/>
      <c r="D410" s="217" t="s">
        <v>172</v>
      </c>
      <c r="E410" s="234" t="s">
        <v>19</v>
      </c>
      <c r="F410" s="235" t="s">
        <v>267</v>
      </c>
      <c r="G410" s="233"/>
      <c r="H410" s="236">
        <v>10.5</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172</v>
      </c>
      <c r="AU410" s="242" t="s">
        <v>168</v>
      </c>
      <c r="AV410" s="14" t="s">
        <v>168</v>
      </c>
      <c r="AW410" s="14" t="s">
        <v>33</v>
      </c>
      <c r="AX410" s="14" t="s">
        <v>72</v>
      </c>
      <c r="AY410" s="242" t="s">
        <v>158</v>
      </c>
    </row>
    <row r="411" s="14" customFormat="1">
      <c r="A411" s="14"/>
      <c r="B411" s="232"/>
      <c r="C411" s="233"/>
      <c r="D411" s="217" t="s">
        <v>172</v>
      </c>
      <c r="E411" s="234" t="s">
        <v>19</v>
      </c>
      <c r="F411" s="235" t="s">
        <v>268</v>
      </c>
      <c r="G411" s="233"/>
      <c r="H411" s="236">
        <v>1.26</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33</v>
      </c>
      <c r="AX411" s="14" t="s">
        <v>72</v>
      </c>
      <c r="AY411" s="242" t="s">
        <v>158</v>
      </c>
    </row>
    <row r="412" s="14" customFormat="1">
      <c r="A412" s="14"/>
      <c r="B412" s="232"/>
      <c r="C412" s="233"/>
      <c r="D412" s="217" t="s">
        <v>172</v>
      </c>
      <c r="E412" s="234" t="s">
        <v>19</v>
      </c>
      <c r="F412" s="235" t="s">
        <v>256</v>
      </c>
      <c r="G412" s="233"/>
      <c r="H412" s="236">
        <v>0.38500000000000001</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172</v>
      </c>
      <c r="AU412" s="242" t="s">
        <v>168</v>
      </c>
      <c r="AV412" s="14" t="s">
        <v>168</v>
      </c>
      <c r="AW412" s="14" t="s">
        <v>33</v>
      </c>
      <c r="AX412" s="14" t="s">
        <v>72</v>
      </c>
      <c r="AY412" s="242" t="s">
        <v>158</v>
      </c>
    </row>
    <row r="413" s="14" customFormat="1">
      <c r="A413" s="14"/>
      <c r="B413" s="232"/>
      <c r="C413" s="233"/>
      <c r="D413" s="217" t="s">
        <v>172</v>
      </c>
      <c r="E413" s="234" t="s">
        <v>19</v>
      </c>
      <c r="F413" s="235" t="s">
        <v>257</v>
      </c>
      <c r="G413" s="233"/>
      <c r="H413" s="236">
        <v>0.28000000000000003</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172</v>
      </c>
      <c r="AU413" s="242" t="s">
        <v>168</v>
      </c>
      <c r="AV413" s="14" t="s">
        <v>168</v>
      </c>
      <c r="AW413" s="14" t="s">
        <v>33</v>
      </c>
      <c r="AX413" s="14" t="s">
        <v>72</v>
      </c>
      <c r="AY413" s="242" t="s">
        <v>158</v>
      </c>
    </row>
    <row r="414" s="13" customFormat="1">
      <c r="A414" s="13"/>
      <c r="B414" s="222"/>
      <c r="C414" s="223"/>
      <c r="D414" s="217" t="s">
        <v>172</v>
      </c>
      <c r="E414" s="224" t="s">
        <v>19</v>
      </c>
      <c r="F414" s="225" t="s">
        <v>238</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258</v>
      </c>
      <c r="G415" s="233"/>
      <c r="H415" s="236">
        <v>0.315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5" customFormat="1">
      <c r="A416" s="15"/>
      <c r="B416" s="243"/>
      <c r="C416" s="244"/>
      <c r="D416" s="217" t="s">
        <v>172</v>
      </c>
      <c r="E416" s="245" t="s">
        <v>19</v>
      </c>
      <c r="F416" s="246" t="s">
        <v>176</v>
      </c>
      <c r="G416" s="244"/>
      <c r="H416" s="247">
        <v>12.739999999999998</v>
      </c>
      <c r="I416" s="248"/>
      <c r="J416" s="244"/>
      <c r="K416" s="244"/>
      <c r="L416" s="249"/>
      <c r="M416" s="250"/>
      <c r="N416" s="251"/>
      <c r="O416" s="251"/>
      <c r="P416" s="251"/>
      <c r="Q416" s="251"/>
      <c r="R416" s="251"/>
      <c r="S416" s="251"/>
      <c r="T416" s="252"/>
      <c r="U416" s="15"/>
      <c r="V416" s="15"/>
      <c r="W416" s="15"/>
      <c r="X416" s="15"/>
      <c r="Y416" s="15"/>
      <c r="Z416" s="15"/>
      <c r="AA416" s="15"/>
      <c r="AB416" s="15"/>
      <c r="AC416" s="15"/>
      <c r="AD416" s="15"/>
      <c r="AE416" s="15"/>
      <c r="AT416" s="253" t="s">
        <v>172</v>
      </c>
      <c r="AU416" s="253" t="s">
        <v>168</v>
      </c>
      <c r="AV416" s="15" t="s">
        <v>167</v>
      </c>
      <c r="AW416" s="15" t="s">
        <v>33</v>
      </c>
      <c r="AX416" s="15" t="s">
        <v>80</v>
      </c>
      <c r="AY416" s="253" t="s">
        <v>158</v>
      </c>
    </row>
    <row r="417" s="14" customFormat="1">
      <c r="A417" s="14"/>
      <c r="B417" s="232"/>
      <c r="C417" s="233"/>
      <c r="D417" s="217" t="s">
        <v>172</v>
      </c>
      <c r="E417" s="233"/>
      <c r="F417" s="235" t="s">
        <v>360</v>
      </c>
      <c r="G417" s="233"/>
      <c r="H417" s="236">
        <v>14.013999999999999</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172</v>
      </c>
      <c r="AU417" s="242" t="s">
        <v>168</v>
      </c>
      <c r="AV417" s="14" t="s">
        <v>168</v>
      </c>
      <c r="AW417" s="14" t="s">
        <v>4</v>
      </c>
      <c r="AX417" s="14" t="s">
        <v>80</v>
      </c>
      <c r="AY417" s="242" t="s">
        <v>158</v>
      </c>
    </row>
    <row r="418" s="2" customFormat="1" ht="49.05" customHeight="1">
      <c r="A418" s="38"/>
      <c r="B418" s="39"/>
      <c r="C418" s="204" t="s">
        <v>361</v>
      </c>
      <c r="D418" s="204" t="s">
        <v>162</v>
      </c>
      <c r="E418" s="205" t="s">
        <v>342</v>
      </c>
      <c r="F418" s="206" t="s">
        <v>343</v>
      </c>
      <c r="G418" s="207" t="s">
        <v>278</v>
      </c>
      <c r="H418" s="208">
        <v>37.799999999999997</v>
      </c>
      <c r="I418" s="209"/>
      <c r="J418" s="210">
        <f>ROUND(I418*H418,2)</f>
        <v>0</v>
      </c>
      <c r="K418" s="206" t="s">
        <v>166</v>
      </c>
      <c r="L418" s="44"/>
      <c r="M418" s="211" t="s">
        <v>19</v>
      </c>
      <c r="N418" s="212" t="s">
        <v>44</v>
      </c>
      <c r="O418" s="84"/>
      <c r="P418" s="213">
        <f>O418*H418</f>
        <v>0</v>
      </c>
      <c r="Q418" s="213">
        <v>0.0033899999999999998</v>
      </c>
      <c r="R418" s="213">
        <f>Q418*H418</f>
        <v>0.12814199999999998</v>
      </c>
      <c r="S418" s="213">
        <v>0</v>
      </c>
      <c r="T418" s="214">
        <f>S418*H418</f>
        <v>0</v>
      </c>
      <c r="U418" s="38"/>
      <c r="V418" s="38"/>
      <c r="W418" s="38"/>
      <c r="X418" s="38"/>
      <c r="Y418" s="38"/>
      <c r="Z418" s="38"/>
      <c r="AA418" s="38"/>
      <c r="AB418" s="38"/>
      <c r="AC418" s="38"/>
      <c r="AD418" s="38"/>
      <c r="AE418" s="38"/>
      <c r="AR418" s="215" t="s">
        <v>167</v>
      </c>
      <c r="AT418" s="215" t="s">
        <v>162</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362</v>
      </c>
    </row>
    <row r="419" s="2" customFormat="1">
      <c r="A419" s="38"/>
      <c r="B419" s="39"/>
      <c r="C419" s="40"/>
      <c r="D419" s="217" t="s">
        <v>170</v>
      </c>
      <c r="E419" s="40"/>
      <c r="F419" s="218" t="s">
        <v>345</v>
      </c>
      <c r="G419" s="40"/>
      <c r="H419" s="40"/>
      <c r="I419" s="219"/>
      <c r="J419" s="40"/>
      <c r="K419" s="40"/>
      <c r="L419" s="44"/>
      <c r="M419" s="220"/>
      <c r="N419" s="221"/>
      <c r="O419" s="84"/>
      <c r="P419" s="84"/>
      <c r="Q419" s="84"/>
      <c r="R419" s="84"/>
      <c r="S419" s="84"/>
      <c r="T419" s="85"/>
      <c r="U419" s="38"/>
      <c r="V419" s="38"/>
      <c r="W419" s="38"/>
      <c r="X419" s="38"/>
      <c r="Y419" s="38"/>
      <c r="Z419" s="38"/>
      <c r="AA419" s="38"/>
      <c r="AB419" s="38"/>
      <c r="AC419" s="38"/>
      <c r="AD419" s="38"/>
      <c r="AE419" s="38"/>
      <c r="AT419" s="17" t="s">
        <v>170</v>
      </c>
      <c r="AU419" s="17" t="s">
        <v>168</v>
      </c>
    </row>
    <row r="420" s="13" customFormat="1">
      <c r="A420" s="13"/>
      <c r="B420" s="222"/>
      <c r="C420" s="223"/>
      <c r="D420" s="217" t="s">
        <v>172</v>
      </c>
      <c r="E420" s="224" t="s">
        <v>19</v>
      </c>
      <c r="F420" s="225" t="s">
        <v>259</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172</v>
      </c>
      <c r="AU420" s="231" t="s">
        <v>168</v>
      </c>
      <c r="AV420" s="13" t="s">
        <v>80</v>
      </c>
      <c r="AW420" s="13" t="s">
        <v>33</v>
      </c>
      <c r="AX420" s="13" t="s">
        <v>72</v>
      </c>
      <c r="AY420" s="231" t="s">
        <v>158</v>
      </c>
    </row>
    <row r="421" s="14" customFormat="1">
      <c r="A421" s="14"/>
      <c r="B421" s="232"/>
      <c r="C421" s="233"/>
      <c r="D421" s="217" t="s">
        <v>172</v>
      </c>
      <c r="E421" s="234" t="s">
        <v>19</v>
      </c>
      <c r="F421" s="235" t="s">
        <v>286</v>
      </c>
      <c r="G421" s="233"/>
      <c r="H421" s="236">
        <v>16.800000000000001</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172</v>
      </c>
      <c r="AU421" s="242" t="s">
        <v>168</v>
      </c>
      <c r="AV421" s="14" t="s">
        <v>168</v>
      </c>
      <c r="AW421" s="14" t="s">
        <v>33</v>
      </c>
      <c r="AX421" s="14" t="s">
        <v>72</v>
      </c>
      <c r="AY421" s="242" t="s">
        <v>158</v>
      </c>
    </row>
    <row r="422" s="14" customFormat="1">
      <c r="A422" s="14"/>
      <c r="B422" s="232"/>
      <c r="C422" s="233"/>
      <c r="D422" s="217" t="s">
        <v>172</v>
      </c>
      <c r="E422" s="234" t="s">
        <v>19</v>
      </c>
      <c r="F422" s="235" t="s">
        <v>287</v>
      </c>
      <c r="G422" s="233"/>
      <c r="H422" s="236">
        <v>16.199999999999999</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172</v>
      </c>
      <c r="AU422" s="242" t="s">
        <v>168</v>
      </c>
      <c r="AV422" s="14" t="s">
        <v>168</v>
      </c>
      <c r="AW422" s="14" t="s">
        <v>33</v>
      </c>
      <c r="AX422" s="14" t="s">
        <v>72</v>
      </c>
      <c r="AY422" s="242" t="s">
        <v>158</v>
      </c>
    </row>
    <row r="423" s="13" customFormat="1">
      <c r="A423" s="13"/>
      <c r="B423" s="222"/>
      <c r="C423" s="223"/>
      <c r="D423" s="217" t="s">
        <v>172</v>
      </c>
      <c r="E423" s="224" t="s">
        <v>19</v>
      </c>
      <c r="F423" s="225" t="s">
        <v>182</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172</v>
      </c>
      <c r="AU423" s="231" t="s">
        <v>168</v>
      </c>
      <c r="AV423" s="13" t="s">
        <v>80</v>
      </c>
      <c r="AW423" s="13" t="s">
        <v>33</v>
      </c>
      <c r="AX423" s="13" t="s">
        <v>72</v>
      </c>
      <c r="AY423" s="231" t="s">
        <v>158</v>
      </c>
    </row>
    <row r="424" s="14" customFormat="1">
      <c r="A424" s="14"/>
      <c r="B424" s="232"/>
      <c r="C424" s="233"/>
      <c r="D424" s="217" t="s">
        <v>172</v>
      </c>
      <c r="E424" s="234" t="s">
        <v>19</v>
      </c>
      <c r="F424" s="235" t="s">
        <v>288</v>
      </c>
      <c r="G424" s="233"/>
      <c r="H424" s="236">
        <v>4.7999999999999998</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172</v>
      </c>
      <c r="AU424" s="242" t="s">
        <v>168</v>
      </c>
      <c r="AV424" s="14" t="s">
        <v>168</v>
      </c>
      <c r="AW424" s="14" t="s">
        <v>33</v>
      </c>
      <c r="AX424" s="14" t="s">
        <v>72</v>
      </c>
      <c r="AY424" s="242" t="s">
        <v>158</v>
      </c>
    </row>
    <row r="425" s="15" customFormat="1">
      <c r="A425" s="15"/>
      <c r="B425" s="243"/>
      <c r="C425" s="244"/>
      <c r="D425" s="217" t="s">
        <v>172</v>
      </c>
      <c r="E425" s="245" t="s">
        <v>19</v>
      </c>
      <c r="F425" s="246" t="s">
        <v>176</v>
      </c>
      <c r="G425" s="244"/>
      <c r="H425" s="247">
        <v>37.799999999999997</v>
      </c>
      <c r="I425" s="248"/>
      <c r="J425" s="244"/>
      <c r="K425" s="244"/>
      <c r="L425" s="249"/>
      <c r="M425" s="250"/>
      <c r="N425" s="251"/>
      <c r="O425" s="251"/>
      <c r="P425" s="251"/>
      <c r="Q425" s="251"/>
      <c r="R425" s="251"/>
      <c r="S425" s="251"/>
      <c r="T425" s="252"/>
      <c r="U425" s="15"/>
      <c r="V425" s="15"/>
      <c r="W425" s="15"/>
      <c r="X425" s="15"/>
      <c r="Y425" s="15"/>
      <c r="Z425" s="15"/>
      <c r="AA425" s="15"/>
      <c r="AB425" s="15"/>
      <c r="AC425" s="15"/>
      <c r="AD425" s="15"/>
      <c r="AE425" s="15"/>
      <c r="AT425" s="253" t="s">
        <v>172</v>
      </c>
      <c r="AU425" s="253" t="s">
        <v>168</v>
      </c>
      <c r="AV425" s="15" t="s">
        <v>167</v>
      </c>
      <c r="AW425" s="15" t="s">
        <v>33</v>
      </c>
      <c r="AX425" s="15" t="s">
        <v>80</v>
      </c>
      <c r="AY425" s="253" t="s">
        <v>158</v>
      </c>
    </row>
    <row r="426" s="2" customFormat="1" ht="24.15" customHeight="1">
      <c r="A426" s="38"/>
      <c r="B426" s="39"/>
      <c r="C426" s="254" t="s">
        <v>363</v>
      </c>
      <c r="D426" s="254" t="s">
        <v>203</v>
      </c>
      <c r="E426" s="255" t="s">
        <v>357</v>
      </c>
      <c r="F426" s="256" t="s">
        <v>358</v>
      </c>
      <c r="G426" s="257" t="s">
        <v>165</v>
      </c>
      <c r="H426" s="258">
        <v>12.474</v>
      </c>
      <c r="I426" s="259"/>
      <c r="J426" s="260">
        <f>ROUND(I426*H426,2)</f>
        <v>0</v>
      </c>
      <c r="K426" s="256" t="s">
        <v>166</v>
      </c>
      <c r="L426" s="261"/>
      <c r="M426" s="262" t="s">
        <v>19</v>
      </c>
      <c r="N426" s="263" t="s">
        <v>44</v>
      </c>
      <c r="O426" s="84"/>
      <c r="P426" s="213">
        <f>O426*H426</f>
        <v>0</v>
      </c>
      <c r="Q426" s="213">
        <v>0.00089999999999999998</v>
      </c>
      <c r="R426" s="213">
        <f>Q426*H426</f>
        <v>0.0112266</v>
      </c>
      <c r="S426" s="213">
        <v>0</v>
      </c>
      <c r="T426" s="214">
        <f>S426*H426</f>
        <v>0</v>
      </c>
      <c r="U426" s="38"/>
      <c r="V426" s="38"/>
      <c r="W426" s="38"/>
      <c r="X426" s="38"/>
      <c r="Y426" s="38"/>
      <c r="Z426" s="38"/>
      <c r="AA426" s="38"/>
      <c r="AB426" s="38"/>
      <c r="AC426" s="38"/>
      <c r="AD426" s="38"/>
      <c r="AE426" s="38"/>
      <c r="AR426" s="215" t="s">
        <v>202</v>
      </c>
      <c r="AT426" s="215" t="s">
        <v>203</v>
      </c>
      <c r="AU426" s="215" t="s">
        <v>168</v>
      </c>
      <c r="AY426" s="17" t="s">
        <v>158</v>
      </c>
      <c r="BE426" s="216">
        <f>IF(N426="základní",J426,0)</f>
        <v>0</v>
      </c>
      <c r="BF426" s="216">
        <f>IF(N426="snížená",J426,0)</f>
        <v>0</v>
      </c>
      <c r="BG426" s="216">
        <f>IF(N426="zákl. přenesená",J426,0)</f>
        <v>0</v>
      </c>
      <c r="BH426" s="216">
        <f>IF(N426="sníž. přenesená",J426,0)</f>
        <v>0</v>
      </c>
      <c r="BI426" s="216">
        <f>IF(N426="nulová",J426,0)</f>
        <v>0</v>
      </c>
      <c r="BJ426" s="17" t="s">
        <v>168</v>
      </c>
      <c r="BK426" s="216">
        <f>ROUND(I426*H426,2)</f>
        <v>0</v>
      </c>
      <c r="BL426" s="17" t="s">
        <v>167</v>
      </c>
      <c r="BM426" s="215" t="s">
        <v>364</v>
      </c>
    </row>
    <row r="427" s="13" customFormat="1">
      <c r="A427" s="13"/>
      <c r="B427" s="222"/>
      <c r="C427" s="223"/>
      <c r="D427" s="217" t="s">
        <v>172</v>
      </c>
      <c r="E427" s="224" t="s">
        <v>19</v>
      </c>
      <c r="F427" s="225" t="s">
        <v>259</v>
      </c>
      <c r="G427" s="223"/>
      <c r="H427" s="224" t="s">
        <v>19</v>
      </c>
      <c r="I427" s="226"/>
      <c r="J427" s="223"/>
      <c r="K427" s="223"/>
      <c r="L427" s="227"/>
      <c r="M427" s="228"/>
      <c r="N427" s="229"/>
      <c r="O427" s="229"/>
      <c r="P427" s="229"/>
      <c r="Q427" s="229"/>
      <c r="R427" s="229"/>
      <c r="S427" s="229"/>
      <c r="T427" s="230"/>
      <c r="U427" s="13"/>
      <c r="V427" s="13"/>
      <c r="W427" s="13"/>
      <c r="X427" s="13"/>
      <c r="Y427" s="13"/>
      <c r="Z427" s="13"/>
      <c r="AA427" s="13"/>
      <c r="AB427" s="13"/>
      <c r="AC427" s="13"/>
      <c r="AD427" s="13"/>
      <c r="AE427" s="13"/>
      <c r="AT427" s="231" t="s">
        <v>172</v>
      </c>
      <c r="AU427" s="231" t="s">
        <v>168</v>
      </c>
      <c r="AV427" s="13" t="s">
        <v>80</v>
      </c>
      <c r="AW427" s="13" t="s">
        <v>33</v>
      </c>
      <c r="AX427" s="13" t="s">
        <v>72</v>
      </c>
      <c r="AY427" s="231" t="s">
        <v>158</v>
      </c>
    </row>
    <row r="428" s="14" customFormat="1">
      <c r="A428" s="14"/>
      <c r="B428" s="232"/>
      <c r="C428" s="233"/>
      <c r="D428" s="217" t="s">
        <v>172</v>
      </c>
      <c r="E428" s="234" t="s">
        <v>19</v>
      </c>
      <c r="F428" s="235" t="s">
        <v>260</v>
      </c>
      <c r="G428" s="233"/>
      <c r="H428" s="236">
        <v>5.04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261</v>
      </c>
      <c r="G429" s="233"/>
      <c r="H429" s="236">
        <v>4.8600000000000003</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3" customFormat="1">
      <c r="A430" s="13"/>
      <c r="B430" s="222"/>
      <c r="C430" s="223"/>
      <c r="D430" s="217" t="s">
        <v>172</v>
      </c>
      <c r="E430" s="224" t="s">
        <v>19</v>
      </c>
      <c r="F430" s="225" t="s">
        <v>182</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262</v>
      </c>
      <c r="G431" s="233"/>
      <c r="H431" s="236">
        <v>1.44</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5" customFormat="1">
      <c r="A432" s="15"/>
      <c r="B432" s="243"/>
      <c r="C432" s="244"/>
      <c r="D432" s="217" t="s">
        <v>172</v>
      </c>
      <c r="E432" s="245" t="s">
        <v>19</v>
      </c>
      <c r="F432" s="246" t="s">
        <v>176</v>
      </c>
      <c r="G432" s="244"/>
      <c r="H432" s="247">
        <v>11.34</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172</v>
      </c>
      <c r="AU432" s="253" t="s">
        <v>168</v>
      </c>
      <c r="AV432" s="15" t="s">
        <v>167</v>
      </c>
      <c r="AW432" s="15" t="s">
        <v>33</v>
      </c>
      <c r="AX432" s="15" t="s">
        <v>80</v>
      </c>
      <c r="AY432" s="253" t="s">
        <v>158</v>
      </c>
    </row>
    <row r="433" s="14" customFormat="1">
      <c r="A433" s="14"/>
      <c r="B433" s="232"/>
      <c r="C433" s="233"/>
      <c r="D433" s="217" t="s">
        <v>172</v>
      </c>
      <c r="E433" s="233"/>
      <c r="F433" s="235" t="s">
        <v>365</v>
      </c>
      <c r="G433" s="233"/>
      <c r="H433" s="236">
        <v>12.474</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4</v>
      </c>
      <c r="AX433" s="14" t="s">
        <v>80</v>
      </c>
      <c r="AY433" s="242" t="s">
        <v>158</v>
      </c>
    </row>
    <row r="434" s="2" customFormat="1" ht="49.05" customHeight="1">
      <c r="A434" s="38"/>
      <c r="B434" s="39"/>
      <c r="C434" s="204" t="s">
        <v>366</v>
      </c>
      <c r="D434" s="204" t="s">
        <v>162</v>
      </c>
      <c r="E434" s="205" t="s">
        <v>367</v>
      </c>
      <c r="F434" s="206" t="s">
        <v>368</v>
      </c>
      <c r="G434" s="207" t="s">
        <v>165</v>
      </c>
      <c r="H434" s="208">
        <v>7.9000000000000004</v>
      </c>
      <c r="I434" s="209"/>
      <c r="J434" s="210">
        <f>ROUND(I434*H434,2)</f>
        <v>0</v>
      </c>
      <c r="K434" s="206" t="s">
        <v>166</v>
      </c>
      <c r="L434" s="44"/>
      <c r="M434" s="211" t="s">
        <v>19</v>
      </c>
      <c r="N434" s="212" t="s">
        <v>44</v>
      </c>
      <c r="O434" s="84"/>
      <c r="P434" s="213">
        <f>O434*H434</f>
        <v>0</v>
      </c>
      <c r="Q434" s="213">
        <v>0.0095999999999999992</v>
      </c>
      <c r="R434" s="213">
        <f>Q434*H434</f>
        <v>0.075839999999999991</v>
      </c>
      <c r="S434" s="213">
        <v>0</v>
      </c>
      <c r="T434" s="214">
        <f>S434*H434</f>
        <v>0</v>
      </c>
      <c r="U434" s="38"/>
      <c r="V434" s="38"/>
      <c r="W434" s="38"/>
      <c r="X434" s="38"/>
      <c r="Y434" s="38"/>
      <c r="Z434" s="38"/>
      <c r="AA434" s="38"/>
      <c r="AB434" s="38"/>
      <c r="AC434" s="38"/>
      <c r="AD434" s="38"/>
      <c r="AE434" s="38"/>
      <c r="AR434" s="215" t="s">
        <v>167</v>
      </c>
      <c r="AT434" s="215" t="s">
        <v>162</v>
      </c>
      <c r="AU434" s="215" t="s">
        <v>168</v>
      </c>
      <c r="AY434" s="17" t="s">
        <v>158</v>
      </c>
      <c r="BE434" s="216">
        <f>IF(N434="základní",J434,0)</f>
        <v>0</v>
      </c>
      <c r="BF434" s="216">
        <f>IF(N434="snížená",J434,0)</f>
        <v>0</v>
      </c>
      <c r="BG434" s="216">
        <f>IF(N434="zákl. přenesená",J434,0)</f>
        <v>0</v>
      </c>
      <c r="BH434" s="216">
        <f>IF(N434="sníž. přenesená",J434,0)</f>
        <v>0</v>
      </c>
      <c r="BI434" s="216">
        <f>IF(N434="nulová",J434,0)</f>
        <v>0</v>
      </c>
      <c r="BJ434" s="17" t="s">
        <v>168</v>
      </c>
      <c r="BK434" s="216">
        <f>ROUND(I434*H434,2)</f>
        <v>0</v>
      </c>
      <c r="BL434" s="17" t="s">
        <v>167</v>
      </c>
      <c r="BM434" s="215" t="s">
        <v>369</v>
      </c>
    </row>
    <row r="435" s="2" customFormat="1">
      <c r="A435" s="38"/>
      <c r="B435" s="39"/>
      <c r="C435" s="40"/>
      <c r="D435" s="217" t="s">
        <v>170</v>
      </c>
      <c r="E435" s="40"/>
      <c r="F435" s="218" t="s">
        <v>201</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170</v>
      </c>
      <c r="AU435" s="17" t="s">
        <v>168</v>
      </c>
    </row>
    <row r="436" s="13" customFormat="1">
      <c r="A436" s="13"/>
      <c r="B436" s="222"/>
      <c r="C436" s="223"/>
      <c r="D436" s="217" t="s">
        <v>172</v>
      </c>
      <c r="E436" s="224" t="s">
        <v>19</v>
      </c>
      <c r="F436" s="225" t="s">
        <v>370</v>
      </c>
      <c r="G436" s="223"/>
      <c r="H436" s="224" t="s">
        <v>19</v>
      </c>
      <c r="I436" s="226"/>
      <c r="J436" s="223"/>
      <c r="K436" s="223"/>
      <c r="L436" s="227"/>
      <c r="M436" s="228"/>
      <c r="N436" s="229"/>
      <c r="O436" s="229"/>
      <c r="P436" s="229"/>
      <c r="Q436" s="229"/>
      <c r="R436" s="229"/>
      <c r="S436" s="229"/>
      <c r="T436" s="230"/>
      <c r="U436" s="13"/>
      <c r="V436" s="13"/>
      <c r="W436" s="13"/>
      <c r="X436" s="13"/>
      <c r="Y436" s="13"/>
      <c r="Z436" s="13"/>
      <c r="AA436" s="13"/>
      <c r="AB436" s="13"/>
      <c r="AC436" s="13"/>
      <c r="AD436" s="13"/>
      <c r="AE436" s="13"/>
      <c r="AT436" s="231" t="s">
        <v>172</v>
      </c>
      <c r="AU436" s="231" t="s">
        <v>168</v>
      </c>
      <c r="AV436" s="13" t="s">
        <v>80</v>
      </c>
      <c r="AW436" s="13" t="s">
        <v>33</v>
      </c>
      <c r="AX436" s="13" t="s">
        <v>72</v>
      </c>
      <c r="AY436" s="231" t="s">
        <v>158</v>
      </c>
    </row>
    <row r="437" s="14" customFormat="1">
      <c r="A437" s="14"/>
      <c r="B437" s="232"/>
      <c r="C437" s="233"/>
      <c r="D437" s="217" t="s">
        <v>172</v>
      </c>
      <c r="E437" s="234" t="s">
        <v>19</v>
      </c>
      <c r="F437" s="235" t="s">
        <v>371</v>
      </c>
      <c r="G437" s="233"/>
      <c r="H437" s="236">
        <v>10</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372</v>
      </c>
      <c r="G438" s="233"/>
      <c r="H438" s="236">
        <v>-2.1000000000000001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5" customFormat="1">
      <c r="A439" s="15"/>
      <c r="B439" s="243"/>
      <c r="C439" s="244"/>
      <c r="D439" s="217" t="s">
        <v>172</v>
      </c>
      <c r="E439" s="245" t="s">
        <v>19</v>
      </c>
      <c r="F439" s="246" t="s">
        <v>176</v>
      </c>
      <c r="G439" s="244"/>
      <c r="H439" s="247">
        <v>7.9000000000000004</v>
      </c>
      <c r="I439" s="248"/>
      <c r="J439" s="244"/>
      <c r="K439" s="244"/>
      <c r="L439" s="249"/>
      <c r="M439" s="250"/>
      <c r="N439" s="251"/>
      <c r="O439" s="251"/>
      <c r="P439" s="251"/>
      <c r="Q439" s="251"/>
      <c r="R439" s="251"/>
      <c r="S439" s="251"/>
      <c r="T439" s="252"/>
      <c r="U439" s="15"/>
      <c r="V439" s="15"/>
      <c r="W439" s="15"/>
      <c r="X439" s="15"/>
      <c r="Y439" s="15"/>
      <c r="Z439" s="15"/>
      <c r="AA439" s="15"/>
      <c r="AB439" s="15"/>
      <c r="AC439" s="15"/>
      <c r="AD439" s="15"/>
      <c r="AE439" s="15"/>
      <c r="AT439" s="253" t="s">
        <v>172</v>
      </c>
      <c r="AU439" s="253" t="s">
        <v>168</v>
      </c>
      <c r="AV439" s="15" t="s">
        <v>167</v>
      </c>
      <c r="AW439" s="15" t="s">
        <v>33</v>
      </c>
      <c r="AX439" s="15" t="s">
        <v>80</v>
      </c>
      <c r="AY439" s="253" t="s">
        <v>158</v>
      </c>
    </row>
    <row r="440" s="2" customFormat="1" ht="24.15" customHeight="1">
      <c r="A440" s="38"/>
      <c r="B440" s="39"/>
      <c r="C440" s="254" t="s">
        <v>373</v>
      </c>
      <c r="D440" s="254" t="s">
        <v>203</v>
      </c>
      <c r="E440" s="255" t="s">
        <v>212</v>
      </c>
      <c r="F440" s="256" t="s">
        <v>213</v>
      </c>
      <c r="G440" s="257" t="s">
        <v>165</v>
      </c>
      <c r="H440" s="258">
        <v>8.6899999999999995</v>
      </c>
      <c r="I440" s="259"/>
      <c r="J440" s="260">
        <f>ROUND(I440*H440,2)</f>
        <v>0</v>
      </c>
      <c r="K440" s="256" t="s">
        <v>166</v>
      </c>
      <c r="L440" s="261"/>
      <c r="M440" s="262" t="s">
        <v>19</v>
      </c>
      <c r="N440" s="263" t="s">
        <v>44</v>
      </c>
      <c r="O440" s="84"/>
      <c r="P440" s="213">
        <f>O440*H440</f>
        <v>0</v>
      </c>
      <c r="Q440" s="213">
        <v>0.017999999999999999</v>
      </c>
      <c r="R440" s="213">
        <f>Q440*H440</f>
        <v>0.15641999999999998</v>
      </c>
      <c r="S440" s="213">
        <v>0</v>
      </c>
      <c r="T440" s="214">
        <f>S440*H440</f>
        <v>0</v>
      </c>
      <c r="U440" s="38"/>
      <c r="V440" s="38"/>
      <c r="W440" s="38"/>
      <c r="X440" s="38"/>
      <c r="Y440" s="38"/>
      <c r="Z440" s="38"/>
      <c r="AA440" s="38"/>
      <c r="AB440" s="38"/>
      <c r="AC440" s="38"/>
      <c r="AD440" s="38"/>
      <c r="AE440" s="38"/>
      <c r="AR440" s="215" t="s">
        <v>202</v>
      </c>
      <c r="AT440" s="215" t="s">
        <v>203</v>
      </c>
      <c r="AU440" s="215" t="s">
        <v>168</v>
      </c>
      <c r="AY440" s="17" t="s">
        <v>158</v>
      </c>
      <c r="BE440" s="216">
        <f>IF(N440="základní",J440,0)</f>
        <v>0</v>
      </c>
      <c r="BF440" s="216">
        <f>IF(N440="snížená",J440,0)</f>
        <v>0</v>
      </c>
      <c r="BG440" s="216">
        <f>IF(N440="zákl. přenesená",J440,0)</f>
        <v>0</v>
      </c>
      <c r="BH440" s="216">
        <f>IF(N440="sníž. přenesená",J440,0)</f>
        <v>0</v>
      </c>
      <c r="BI440" s="216">
        <f>IF(N440="nulová",J440,0)</f>
        <v>0</v>
      </c>
      <c r="BJ440" s="17" t="s">
        <v>168</v>
      </c>
      <c r="BK440" s="216">
        <f>ROUND(I440*H440,2)</f>
        <v>0</v>
      </c>
      <c r="BL440" s="17" t="s">
        <v>167</v>
      </c>
      <c r="BM440" s="215" t="s">
        <v>374</v>
      </c>
    </row>
    <row r="441" s="14" customFormat="1">
      <c r="A441" s="14"/>
      <c r="B441" s="232"/>
      <c r="C441" s="233"/>
      <c r="D441" s="217" t="s">
        <v>172</v>
      </c>
      <c r="E441" s="233"/>
      <c r="F441" s="235" t="s">
        <v>375</v>
      </c>
      <c r="G441" s="233"/>
      <c r="H441" s="236">
        <v>8.6899999999999995</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172</v>
      </c>
      <c r="AU441" s="242" t="s">
        <v>168</v>
      </c>
      <c r="AV441" s="14" t="s">
        <v>168</v>
      </c>
      <c r="AW441" s="14" t="s">
        <v>4</v>
      </c>
      <c r="AX441" s="14" t="s">
        <v>80</v>
      </c>
      <c r="AY441" s="242" t="s">
        <v>158</v>
      </c>
    </row>
    <row r="442" s="2" customFormat="1" ht="49.05" customHeight="1">
      <c r="A442" s="38"/>
      <c r="B442" s="39"/>
      <c r="C442" s="204" t="s">
        <v>376</v>
      </c>
      <c r="D442" s="204" t="s">
        <v>162</v>
      </c>
      <c r="E442" s="205" t="s">
        <v>377</v>
      </c>
      <c r="F442" s="206" t="s">
        <v>378</v>
      </c>
      <c r="G442" s="207" t="s">
        <v>278</v>
      </c>
      <c r="H442" s="208">
        <v>5.2000000000000002</v>
      </c>
      <c r="I442" s="209"/>
      <c r="J442" s="210">
        <f>ROUND(I442*H442,2)</f>
        <v>0</v>
      </c>
      <c r="K442" s="206" t="s">
        <v>166</v>
      </c>
      <c r="L442" s="44"/>
      <c r="M442" s="211" t="s">
        <v>19</v>
      </c>
      <c r="N442" s="212" t="s">
        <v>44</v>
      </c>
      <c r="O442" s="84"/>
      <c r="P442" s="213">
        <f>O442*H442</f>
        <v>0</v>
      </c>
      <c r="Q442" s="213">
        <v>0.0033899999999999998</v>
      </c>
      <c r="R442" s="213">
        <f>Q442*H442</f>
        <v>0.017627999999999998</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379</v>
      </c>
    </row>
    <row r="443" s="2" customFormat="1">
      <c r="A443" s="38"/>
      <c r="B443" s="39"/>
      <c r="C443" s="40"/>
      <c r="D443" s="217" t="s">
        <v>170</v>
      </c>
      <c r="E443" s="40"/>
      <c r="F443" s="218" t="s">
        <v>345</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380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381</v>
      </c>
      <c r="G445" s="233"/>
      <c r="H445" s="236">
        <v>5.2000000000000002</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80</v>
      </c>
      <c r="AY445" s="242" t="s">
        <v>158</v>
      </c>
    </row>
    <row r="446" s="2" customFormat="1" ht="24.15" customHeight="1">
      <c r="A446" s="38"/>
      <c r="B446" s="39"/>
      <c r="C446" s="254" t="s">
        <v>117</v>
      </c>
      <c r="D446" s="254" t="s">
        <v>203</v>
      </c>
      <c r="E446" s="255" t="s">
        <v>382</v>
      </c>
      <c r="F446" s="256" t="s">
        <v>383</v>
      </c>
      <c r="G446" s="257" t="s">
        <v>165</v>
      </c>
      <c r="H446" s="258">
        <v>2.8599999999999999</v>
      </c>
      <c r="I446" s="259"/>
      <c r="J446" s="260">
        <f>ROUND(I446*H446,2)</f>
        <v>0</v>
      </c>
      <c r="K446" s="256" t="s">
        <v>166</v>
      </c>
      <c r="L446" s="261"/>
      <c r="M446" s="262" t="s">
        <v>19</v>
      </c>
      <c r="N446" s="263" t="s">
        <v>44</v>
      </c>
      <c r="O446" s="84"/>
      <c r="P446" s="213">
        <f>O446*H446</f>
        <v>0</v>
      </c>
      <c r="Q446" s="213">
        <v>0.0060000000000000001</v>
      </c>
      <c r="R446" s="213">
        <f>Q446*H446</f>
        <v>0.017159999999999998</v>
      </c>
      <c r="S446" s="213">
        <v>0</v>
      </c>
      <c r="T446" s="214">
        <f>S446*H446</f>
        <v>0</v>
      </c>
      <c r="U446" s="38"/>
      <c r="V446" s="38"/>
      <c r="W446" s="38"/>
      <c r="X446" s="38"/>
      <c r="Y446" s="38"/>
      <c r="Z446" s="38"/>
      <c r="AA446" s="38"/>
      <c r="AB446" s="38"/>
      <c r="AC446" s="38"/>
      <c r="AD446" s="38"/>
      <c r="AE446" s="38"/>
      <c r="AR446" s="215" t="s">
        <v>202</v>
      </c>
      <c r="AT446" s="215" t="s">
        <v>203</v>
      </c>
      <c r="AU446" s="215" t="s">
        <v>168</v>
      </c>
      <c r="AY446" s="17" t="s">
        <v>158</v>
      </c>
      <c r="BE446" s="216">
        <f>IF(N446="základní",J446,0)</f>
        <v>0</v>
      </c>
      <c r="BF446" s="216">
        <f>IF(N446="snížená",J446,0)</f>
        <v>0</v>
      </c>
      <c r="BG446" s="216">
        <f>IF(N446="zákl. přenesená",J446,0)</f>
        <v>0</v>
      </c>
      <c r="BH446" s="216">
        <f>IF(N446="sníž. přenesená",J446,0)</f>
        <v>0</v>
      </c>
      <c r="BI446" s="216">
        <f>IF(N446="nulová",J446,0)</f>
        <v>0</v>
      </c>
      <c r="BJ446" s="17" t="s">
        <v>168</v>
      </c>
      <c r="BK446" s="216">
        <f>ROUND(I446*H446,2)</f>
        <v>0</v>
      </c>
      <c r="BL446" s="17" t="s">
        <v>167</v>
      </c>
      <c r="BM446" s="215" t="s">
        <v>384</v>
      </c>
    </row>
    <row r="447" s="13" customFormat="1">
      <c r="A447" s="13"/>
      <c r="B447" s="222"/>
      <c r="C447" s="223"/>
      <c r="D447" s="217" t="s">
        <v>172</v>
      </c>
      <c r="E447" s="224" t="s">
        <v>19</v>
      </c>
      <c r="F447" s="225" t="s">
        <v>380</v>
      </c>
      <c r="G447" s="223"/>
      <c r="H447" s="224" t="s">
        <v>19</v>
      </c>
      <c r="I447" s="226"/>
      <c r="J447" s="223"/>
      <c r="K447" s="223"/>
      <c r="L447" s="227"/>
      <c r="M447" s="228"/>
      <c r="N447" s="229"/>
      <c r="O447" s="229"/>
      <c r="P447" s="229"/>
      <c r="Q447" s="229"/>
      <c r="R447" s="229"/>
      <c r="S447" s="229"/>
      <c r="T447" s="230"/>
      <c r="U447" s="13"/>
      <c r="V447" s="13"/>
      <c r="W447" s="13"/>
      <c r="X447" s="13"/>
      <c r="Y447" s="13"/>
      <c r="Z447" s="13"/>
      <c r="AA447" s="13"/>
      <c r="AB447" s="13"/>
      <c r="AC447" s="13"/>
      <c r="AD447" s="13"/>
      <c r="AE447" s="13"/>
      <c r="AT447" s="231" t="s">
        <v>172</v>
      </c>
      <c r="AU447" s="231" t="s">
        <v>168</v>
      </c>
      <c r="AV447" s="13" t="s">
        <v>80</v>
      </c>
      <c r="AW447" s="13" t="s">
        <v>33</v>
      </c>
      <c r="AX447" s="13" t="s">
        <v>72</v>
      </c>
      <c r="AY447" s="231" t="s">
        <v>158</v>
      </c>
    </row>
    <row r="448" s="14" customFormat="1">
      <c r="A448" s="14"/>
      <c r="B448" s="232"/>
      <c r="C448" s="233"/>
      <c r="D448" s="217" t="s">
        <v>172</v>
      </c>
      <c r="E448" s="234" t="s">
        <v>19</v>
      </c>
      <c r="F448" s="235" t="s">
        <v>385</v>
      </c>
      <c r="G448" s="233"/>
      <c r="H448" s="236">
        <v>2.6000000000000001</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33</v>
      </c>
      <c r="AX448" s="14" t="s">
        <v>80</v>
      </c>
      <c r="AY448" s="242" t="s">
        <v>158</v>
      </c>
    </row>
    <row r="449" s="14" customFormat="1">
      <c r="A449" s="14"/>
      <c r="B449" s="232"/>
      <c r="C449" s="233"/>
      <c r="D449" s="217" t="s">
        <v>172</v>
      </c>
      <c r="E449" s="233"/>
      <c r="F449" s="235" t="s">
        <v>386</v>
      </c>
      <c r="G449" s="233"/>
      <c r="H449" s="236">
        <v>2.8599999999999999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172</v>
      </c>
      <c r="AU449" s="242" t="s">
        <v>168</v>
      </c>
      <c r="AV449" s="14" t="s">
        <v>168</v>
      </c>
      <c r="AW449" s="14" t="s">
        <v>4</v>
      </c>
      <c r="AX449" s="14" t="s">
        <v>80</v>
      </c>
      <c r="AY449" s="242" t="s">
        <v>158</v>
      </c>
    </row>
    <row r="450" s="2" customFormat="1" ht="49.05" customHeight="1">
      <c r="A450" s="38"/>
      <c r="B450" s="39"/>
      <c r="C450" s="204" t="s">
        <v>387</v>
      </c>
      <c r="D450" s="204" t="s">
        <v>162</v>
      </c>
      <c r="E450" s="205" t="s">
        <v>388</v>
      </c>
      <c r="F450" s="206" t="s">
        <v>389</v>
      </c>
      <c r="G450" s="207" t="s">
        <v>165</v>
      </c>
      <c r="H450" s="208">
        <v>340.84500000000003</v>
      </c>
      <c r="I450" s="209"/>
      <c r="J450" s="210">
        <f>ROUND(I450*H450,2)</f>
        <v>0</v>
      </c>
      <c r="K450" s="206" t="s">
        <v>166</v>
      </c>
      <c r="L450" s="44"/>
      <c r="M450" s="211" t="s">
        <v>19</v>
      </c>
      <c r="N450" s="212" t="s">
        <v>44</v>
      </c>
      <c r="O450" s="84"/>
      <c r="P450" s="213">
        <f>O450*H450</f>
        <v>0</v>
      </c>
      <c r="Q450" s="213">
        <v>6.0000000000000002E-05</v>
      </c>
      <c r="R450" s="213">
        <f>Q450*H450</f>
        <v>0.020450700000000002</v>
      </c>
      <c r="S450" s="213">
        <v>0</v>
      </c>
      <c r="T450" s="214">
        <f>S450*H450</f>
        <v>0</v>
      </c>
      <c r="U450" s="38"/>
      <c r="V450" s="38"/>
      <c r="W450" s="38"/>
      <c r="X450" s="38"/>
      <c r="Y450" s="38"/>
      <c r="Z450" s="38"/>
      <c r="AA450" s="38"/>
      <c r="AB450" s="38"/>
      <c r="AC450" s="38"/>
      <c r="AD450" s="38"/>
      <c r="AE450" s="38"/>
      <c r="AR450" s="215" t="s">
        <v>167</v>
      </c>
      <c r="AT450" s="215" t="s">
        <v>162</v>
      </c>
      <c r="AU450" s="215" t="s">
        <v>168</v>
      </c>
      <c r="AY450" s="17" t="s">
        <v>158</v>
      </c>
      <c r="BE450" s="216">
        <f>IF(N450="základní",J450,0)</f>
        <v>0</v>
      </c>
      <c r="BF450" s="216">
        <f>IF(N450="snížená",J450,0)</f>
        <v>0</v>
      </c>
      <c r="BG450" s="216">
        <f>IF(N450="zákl. přenesená",J450,0)</f>
        <v>0</v>
      </c>
      <c r="BH450" s="216">
        <f>IF(N450="sníž. přenesená",J450,0)</f>
        <v>0</v>
      </c>
      <c r="BI450" s="216">
        <f>IF(N450="nulová",J450,0)</f>
        <v>0</v>
      </c>
      <c r="BJ450" s="17" t="s">
        <v>168</v>
      </c>
      <c r="BK450" s="216">
        <f>ROUND(I450*H450,2)</f>
        <v>0</v>
      </c>
      <c r="BL450" s="17" t="s">
        <v>167</v>
      </c>
      <c r="BM450" s="215" t="s">
        <v>390</v>
      </c>
    </row>
    <row r="451" s="2" customFormat="1">
      <c r="A451" s="38"/>
      <c r="B451" s="39"/>
      <c r="C451" s="40"/>
      <c r="D451" s="217" t="s">
        <v>170</v>
      </c>
      <c r="E451" s="40"/>
      <c r="F451" s="218" t="s">
        <v>201</v>
      </c>
      <c r="G451" s="40"/>
      <c r="H451" s="40"/>
      <c r="I451" s="219"/>
      <c r="J451" s="40"/>
      <c r="K451" s="40"/>
      <c r="L451" s="44"/>
      <c r="M451" s="220"/>
      <c r="N451" s="221"/>
      <c r="O451" s="84"/>
      <c r="P451" s="84"/>
      <c r="Q451" s="84"/>
      <c r="R451" s="84"/>
      <c r="S451" s="84"/>
      <c r="T451" s="85"/>
      <c r="U451" s="38"/>
      <c r="V451" s="38"/>
      <c r="W451" s="38"/>
      <c r="X451" s="38"/>
      <c r="Y451" s="38"/>
      <c r="Z451" s="38"/>
      <c r="AA451" s="38"/>
      <c r="AB451" s="38"/>
      <c r="AC451" s="38"/>
      <c r="AD451" s="38"/>
      <c r="AE451" s="38"/>
      <c r="AT451" s="17" t="s">
        <v>170</v>
      </c>
      <c r="AU451" s="17" t="s">
        <v>168</v>
      </c>
    </row>
    <row r="452" s="13" customFormat="1">
      <c r="A452" s="13"/>
      <c r="B452" s="222"/>
      <c r="C452" s="223"/>
      <c r="D452" s="217" t="s">
        <v>172</v>
      </c>
      <c r="E452" s="224" t="s">
        <v>19</v>
      </c>
      <c r="F452" s="225" t="s">
        <v>226</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236</v>
      </c>
      <c r="G453" s="233"/>
      <c r="H453" s="236">
        <v>149.80000000000001</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3" customFormat="1">
      <c r="A454" s="13"/>
      <c r="B454" s="222"/>
      <c r="C454" s="223"/>
      <c r="D454" s="217" t="s">
        <v>172</v>
      </c>
      <c r="E454" s="224" t="s">
        <v>19</v>
      </c>
      <c r="F454" s="225" t="s">
        <v>229</v>
      </c>
      <c r="G454" s="223"/>
      <c r="H454" s="224" t="s">
        <v>19</v>
      </c>
      <c r="I454" s="226"/>
      <c r="J454" s="223"/>
      <c r="K454" s="223"/>
      <c r="L454" s="227"/>
      <c r="M454" s="228"/>
      <c r="N454" s="229"/>
      <c r="O454" s="229"/>
      <c r="P454" s="229"/>
      <c r="Q454" s="229"/>
      <c r="R454" s="229"/>
      <c r="S454" s="229"/>
      <c r="T454" s="230"/>
      <c r="U454" s="13"/>
      <c r="V454" s="13"/>
      <c r="W454" s="13"/>
      <c r="X454" s="13"/>
      <c r="Y454" s="13"/>
      <c r="Z454" s="13"/>
      <c r="AA454" s="13"/>
      <c r="AB454" s="13"/>
      <c r="AC454" s="13"/>
      <c r="AD454" s="13"/>
      <c r="AE454" s="13"/>
      <c r="AT454" s="231" t="s">
        <v>172</v>
      </c>
      <c r="AU454" s="231" t="s">
        <v>168</v>
      </c>
      <c r="AV454" s="13" t="s">
        <v>80</v>
      </c>
      <c r="AW454" s="13" t="s">
        <v>33</v>
      </c>
      <c r="AX454" s="13" t="s">
        <v>72</v>
      </c>
      <c r="AY454" s="231" t="s">
        <v>158</v>
      </c>
    </row>
    <row r="455" s="14" customFormat="1">
      <c r="A455" s="14"/>
      <c r="B455" s="232"/>
      <c r="C455" s="233"/>
      <c r="D455" s="217" t="s">
        <v>172</v>
      </c>
      <c r="E455" s="234" t="s">
        <v>19</v>
      </c>
      <c r="F455" s="235" t="s">
        <v>237</v>
      </c>
      <c r="G455" s="233"/>
      <c r="H455" s="236">
        <v>72.450000000000003</v>
      </c>
      <c r="I455" s="237"/>
      <c r="J455" s="233"/>
      <c r="K455" s="233"/>
      <c r="L455" s="238"/>
      <c r="M455" s="239"/>
      <c r="N455" s="240"/>
      <c r="O455" s="240"/>
      <c r="P455" s="240"/>
      <c r="Q455" s="240"/>
      <c r="R455" s="240"/>
      <c r="S455" s="240"/>
      <c r="T455" s="241"/>
      <c r="U455" s="14"/>
      <c r="V455" s="14"/>
      <c r="W455" s="14"/>
      <c r="X455" s="14"/>
      <c r="Y455" s="14"/>
      <c r="Z455" s="14"/>
      <c r="AA455" s="14"/>
      <c r="AB455" s="14"/>
      <c r="AC455" s="14"/>
      <c r="AD455" s="14"/>
      <c r="AE455" s="14"/>
      <c r="AT455" s="242" t="s">
        <v>172</v>
      </c>
      <c r="AU455" s="242" t="s">
        <v>168</v>
      </c>
      <c r="AV455" s="14" t="s">
        <v>168</v>
      </c>
      <c r="AW455" s="14" t="s">
        <v>33</v>
      </c>
      <c r="AX455" s="14" t="s">
        <v>72</v>
      </c>
      <c r="AY455" s="242" t="s">
        <v>158</v>
      </c>
    </row>
    <row r="456" s="13" customFormat="1">
      <c r="A456" s="13"/>
      <c r="B456" s="222"/>
      <c r="C456" s="223"/>
      <c r="D456" s="217" t="s">
        <v>172</v>
      </c>
      <c r="E456" s="224" t="s">
        <v>19</v>
      </c>
      <c r="F456" s="225" t="s">
        <v>238</v>
      </c>
      <c r="G456" s="223"/>
      <c r="H456" s="224" t="s">
        <v>19</v>
      </c>
      <c r="I456" s="226"/>
      <c r="J456" s="223"/>
      <c r="K456" s="223"/>
      <c r="L456" s="227"/>
      <c r="M456" s="228"/>
      <c r="N456" s="229"/>
      <c r="O456" s="229"/>
      <c r="P456" s="229"/>
      <c r="Q456" s="229"/>
      <c r="R456" s="229"/>
      <c r="S456" s="229"/>
      <c r="T456" s="230"/>
      <c r="U456" s="13"/>
      <c r="V456" s="13"/>
      <c r="W456" s="13"/>
      <c r="X456" s="13"/>
      <c r="Y456" s="13"/>
      <c r="Z456" s="13"/>
      <c r="AA456" s="13"/>
      <c r="AB456" s="13"/>
      <c r="AC456" s="13"/>
      <c r="AD456" s="13"/>
      <c r="AE456" s="13"/>
      <c r="AT456" s="231" t="s">
        <v>172</v>
      </c>
      <c r="AU456" s="231" t="s">
        <v>168</v>
      </c>
      <c r="AV456" s="13" t="s">
        <v>80</v>
      </c>
      <c r="AW456" s="13" t="s">
        <v>33</v>
      </c>
      <c r="AX456" s="13" t="s">
        <v>72</v>
      </c>
      <c r="AY456" s="231" t="s">
        <v>158</v>
      </c>
    </row>
    <row r="457" s="14" customFormat="1">
      <c r="A457" s="14"/>
      <c r="B457" s="232"/>
      <c r="C457" s="233"/>
      <c r="D457" s="217" t="s">
        <v>172</v>
      </c>
      <c r="E457" s="234" t="s">
        <v>19</v>
      </c>
      <c r="F457" s="235" t="s">
        <v>239</v>
      </c>
      <c r="G457" s="233"/>
      <c r="H457" s="236">
        <v>36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172</v>
      </c>
      <c r="AU457" s="242" t="s">
        <v>168</v>
      </c>
      <c r="AV457" s="14" t="s">
        <v>168</v>
      </c>
      <c r="AW457" s="14" t="s">
        <v>33</v>
      </c>
      <c r="AX457" s="14" t="s">
        <v>72</v>
      </c>
      <c r="AY457" s="242" t="s">
        <v>158</v>
      </c>
    </row>
    <row r="458" s="13" customFormat="1">
      <c r="A458" s="13"/>
      <c r="B458" s="222"/>
      <c r="C458" s="223"/>
      <c r="D458" s="217" t="s">
        <v>172</v>
      </c>
      <c r="E458" s="224" t="s">
        <v>19</v>
      </c>
      <c r="F458" s="225" t="s">
        <v>231</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172</v>
      </c>
      <c r="AU458" s="231" t="s">
        <v>168</v>
      </c>
      <c r="AV458" s="13" t="s">
        <v>80</v>
      </c>
      <c r="AW458" s="13" t="s">
        <v>33</v>
      </c>
      <c r="AX458" s="13" t="s">
        <v>72</v>
      </c>
      <c r="AY458" s="231" t="s">
        <v>158</v>
      </c>
    </row>
    <row r="459" s="14" customFormat="1">
      <c r="A459" s="14"/>
      <c r="B459" s="232"/>
      <c r="C459" s="233"/>
      <c r="D459" s="217" t="s">
        <v>172</v>
      </c>
      <c r="E459" s="234" t="s">
        <v>19</v>
      </c>
      <c r="F459" s="235" t="s">
        <v>240</v>
      </c>
      <c r="G459" s="233"/>
      <c r="H459" s="236">
        <v>136.5</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172</v>
      </c>
      <c r="AU459" s="242" t="s">
        <v>168</v>
      </c>
      <c r="AV459" s="14" t="s">
        <v>168</v>
      </c>
      <c r="AW459" s="14" t="s">
        <v>33</v>
      </c>
      <c r="AX459" s="14" t="s">
        <v>72</v>
      </c>
      <c r="AY459" s="242" t="s">
        <v>158</v>
      </c>
    </row>
    <row r="460" s="13" customFormat="1">
      <c r="A460" s="13"/>
      <c r="B460" s="222"/>
      <c r="C460" s="223"/>
      <c r="D460" s="217" t="s">
        <v>172</v>
      </c>
      <c r="E460" s="224" t="s">
        <v>19</v>
      </c>
      <c r="F460" s="225" t="s">
        <v>241</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172</v>
      </c>
      <c r="AU460" s="231" t="s">
        <v>168</v>
      </c>
      <c r="AV460" s="13" t="s">
        <v>80</v>
      </c>
      <c r="AW460" s="13" t="s">
        <v>33</v>
      </c>
      <c r="AX460" s="13" t="s">
        <v>72</v>
      </c>
      <c r="AY460" s="231" t="s">
        <v>158</v>
      </c>
    </row>
    <row r="461" s="14" customFormat="1">
      <c r="A461" s="14"/>
      <c r="B461" s="232"/>
      <c r="C461" s="233"/>
      <c r="D461" s="217" t="s">
        <v>172</v>
      </c>
      <c r="E461" s="234" t="s">
        <v>19</v>
      </c>
      <c r="F461" s="235" t="s">
        <v>242</v>
      </c>
      <c r="G461" s="233"/>
      <c r="H461" s="236">
        <v>-45</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4" customFormat="1">
      <c r="A462" s="14"/>
      <c r="B462" s="232"/>
      <c r="C462" s="233"/>
      <c r="D462" s="217" t="s">
        <v>172</v>
      </c>
      <c r="E462" s="234" t="s">
        <v>19</v>
      </c>
      <c r="F462" s="235" t="s">
        <v>243</v>
      </c>
      <c r="G462" s="233"/>
      <c r="H462" s="236">
        <v>-5.4000000000000004</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4" customFormat="1">
      <c r="A463" s="14"/>
      <c r="B463" s="232"/>
      <c r="C463" s="233"/>
      <c r="D463" s="217" t="s">
        <v>172</v>
      </c>
      <c r="E463" s="234" t="s">
        <v>19</v>
      </c>
      <c r="F463" s="235" t="s">
        <v>244</v>
      </c>
      <c r="G463" s="233"/>
      <c r="H463" s="236">
        <v>-1.6499999999999999</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172</v>
      </c>
      <c r="AU463" s="242" t="s">
        <v>168</v>
      </c>
      <c r="AV463" s="14" t="s">
        <v>168</v>
      </c>
      <c r="AW463" s="14" t="s">
        <v>33</v>
      </c>
      <c r="AX463" s="14" t="s">
        <v>72</v>
      </c>
      <c r="AY463" s="242" t="s">
        <v>158</v>
      </c>
    </row>
    <row r="464" s="14" customFormat="1">
      <c r="A464" s="14"/>
      <c r="B464" s="232"/>
      <c r="C464" s="233"/>
      <c r="D464" s="217" t="s">
        <v>172</v>
      </c>
      <c r="E464" s="234" t="s">
        <v>19</v>
      </c>
      <c r="F464" s="235" t="s">
        <v>245</v>
      </c>
      <c r="G464" s="233"/>
      <c r="H464" s="236">
        <v>-0.64000000000000001</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3" customFormat="1">
      <c r="A465" s="13"/>
      <c r="B465" s="222"/>
      <c r="C465" s="223"/>
      <c r="D465" s="217" t="s">
        <v>172</v>
      </c>
      <c r="E465" s="224" t="s">
        <v>19</v>
      </c>
      <c r="F465" s="225" t="s">
        <v>238</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172</v>
      </c>
      <c r="AU465" s="231" t="s">
        <v>168</v>
      </c>
      <c r="AV465" s="13" t="s">
        <v>80</v>
      </c>
      <c r="AW465" s="13" t="s">
        <v>33</v>
      </c>
      <c r="AX465" s="13" t="s">
        <v>72</v>
      </c>
      <c r="AY465" s="231" t="s">
        <v>158</v>
      </c>
    </row>
    <row r="466" s="14" customFormat="1">
      <c r="A466" s="14"/>
      <c r="B466" s="232"/>
      <c r="C466" s="233"/>
      <c r="D466" s="217" t="s">
        <v>172</v>
      </c>
      <c r="E466" s="234" t="s">
        <v>19</v>
      </c>
      <c r="F466" s="235" t="s">
        <v>246</v>
      </c>
      <c r="G466" s="233"/>
      <c r="H466" s="236">
        <v>-1.2150000000000001</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5" customFormat="1">
      <c r="A467" s="15"/>
      <c r="B467" s="243"/>
      <c r="C467" s="244"/>
      <c r="D467" s="217" t="s">
        <v>172</v>
      </c>
      <c r="E467" s="245" t="s">
        <v>19</v>
      </c>
      <c r="F467" s="246" t="s">
        <v>176</v>
      </c>
      <c r="G467" s="244"/>
      <c r="H467" s="247">
        <v>340.84500000000008</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172</v>
      </c>
      <c r="AU467" s="253" t="s">
        <v>168</v>
      </c>
      <c r="AV467" s="15" t="s">
        <v>167</v>
      </c>
      <c r="AW467" s="15" t="s">
        <v>33</v>
      </c>
      <c r="AX467" s="15" t="s">
        <v>80</v>
      </c>
      <c r="AY467" s="253" t="s">
        <v>158</v>
      </c>
    </row>
    <row r="468" s="2" customFormat="1" ht="49.05" customHeight="1">
      <c r="A468" s="38"/>
      <c r="B468" s="39"/>
      <c r="C468" s="204" t="s">
        <v>391</v>
      </c>
      <c r="D468" s="204" t="s">
        <v>162</v>
      </c>
      <c r="E468" s="205" t="s">
        <v>392</v>
      </c>
      <c r="F468" s="206" t="s">
        <v>393</v>
      </c>
      <c r="G468" s="207" t="s">
        <v>165</v>
      </c>
      <c r="H468" s="208">
        <v>7.9000000000000004</v>
      </c>
      <c r="I468" s="209"/>
      <c r="J468" s="210">
        <f>ROUND(I468*H468,2)</f>
        <v>0</v>
      </c>
      <c r="K468" s="206" t="s">
        <v>166</v>
      </c>
      <c r="L468" s="44"/>
      <c r="M468" s="211" t="s">
        <v>19</v>
      </c>
      <c r="N468" s="212" t="s">
        <v>44</v>
      </c>
      <c r="O468" s="84"/>
      <c r="P468" s="213">
        <f>O468*H468</f>
        <v>0</v>
      </c>
      <c r="Q468" s="213">
        <v>6.0000000000000002E-05</v>
      </c>
      <c r="R468" s="213">
        <f>Q468*H468</f>
        <v>0.00047400000000000003</v>
      </c>
      <c r="S468" s="213">
        <v>0</v>
      </c>
      <c r="T468" s="214">
        <f>S468*H468</f>
        <v>0</v>
      </c>
      <c r="U468" s="38"/>
      <c r="V468" s="38"/>
      <c r="W468" s="38"/>
      <c r="X468" s="38"/>
      <c r="Y468" s="38"/>
      <c r="Z468" s="38"/>
      <c r="AA468" s="38"/>
      <c r="AB468" s="38"/>
      <c r="AC468" s="38"/>
      <c r="AD468" s="38"/>
      <c r="AE468" s="38"/>
      <c r="AR468" s="215" t="s">
        <v>167</v>
      </c>
      <c r="AT468" s="215" t="s">
        <v>162</v>
      </c>
      <c r="AU468" s="215" t="s">
        <v>168</v>
      </c>
      <c r="AY468" s="17" t="s">
        <v>158</v>
      </c>
      <c r="BE468" s="216">
        <f>IF(N468="základní",J468,0)</f>
        <v>0</v>
      </c>
      <c r="BF468" s="216">
        <f>IF(N468="snížená",J468,0)</f>
        <v>0</v>
      </c>
      <c r="BG468" s="216">
        <f>IF(N468="zákl. přenesená",J468,0)</f>
        <v>0</v>
      </c>
      <c r="BH468" s="216">
        <f>IF(N468="sníž. přenesená",J468,0)</f>
        <v>0</v>
      </c>
      <c r="BI468" s="216">
        <f>IF(N468="nulová",J468,0)</f>
        <v>0</v>
      </c>
      <c r="BJ468" s="17" t="s">
        <v>168</v>
      </c>
      <c r="BK468" s="216">
        <f>ROUND(I468*H468,2)</f>
        <v>0</v>
      </c>
      <c r="BL468" s="17" t="s">
        <v>167</v>
      </c>
      <c r="BM468" s="215" t="s">
        <v>394</v>
      </c>
    </row>
    <row r="469" s="2" customFormat="1">
      <c r="A469" s="38"/>
      <c r="B469" s="39"/>
      <c r="C469" s="40"/>
      <c r="D469" s="217" t="s">
        <v>170</v>
      </c>
      <c r="E469" s="40"/>
      <c r="F469" s="218" t="s">
        <v>201</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170</v>
      </c>
      <c r="AU469" s="17" t="s">
        <v>168</v>
      </c>
    </row>
    <row r="470" s="13" customFormat="1">
      <c r="A470" s="13"/>
      <c r="B470" s="222"/>
      <c r="C470" s="223"/>
      <c r="D470" s="217" t="s">
        <v>172</v>
      </c>
      <c r="E470" s="224" t="s">
        <v>19</v>
      </c>
      <c r="F470" s="225" t="s">
        <v>370</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371</v>
      </c>
      <c r="G471" s="233"/>
      <c r="H471" s="236">
        <v>10</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372</v>
      </c>
      <c r="G472" s="233"/>
      <c r="H472" s="236">
        <v>-2.1000000000000001</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5" customFormat="1">
      <c r="A473" s="15"/>
      <c r="B473" s="243"/>
      <c r="C473" s="244"/>
      <c r="D473" s="217" t="s">
        <v>172</v>
      </c>
      <c r="E473" s="245" t="s">
        <v>19</v>
      </c>
      <c r="F473" s="246" t="s">
        <v>176</v>
      </c>
      <c r="G473" s="244"/>
      <c r="H473" s="247">
        <v>7.9000000000000004</v>
      </c>
      <c r="I473" s="248"/>
      <c r="J473" s="244"/>
      <c r="K473" s="244"/>
      <c r="L473" s="249"/>
      <c r="M473" s="250"/>
      <c r="N473" s="251"/>
      <c r="O473" s="251"/>
      <c r="P473" s="251"/>
      <c r="Q473" s="251"/>
      <c r="R473" s="251"/>
      <c r="S473" s="251"/>
      <c r="T473" s="252"/>
      <c r="U473" s="15"/>
      <c r="V473" s="15"/>
      <c r="W473" s="15"/>
      <c r="X473" s="15"/>
      <c r="Y473" s="15"/>
      <c r="Z473" s="15"/>
      <c r="AA473" s="15"/>
      <c r="AB473" s="15"/>
      <c r="AC473" s="15"/>
      <c r="AD473" s="15"/>
      <c r="AE473" s="15"/>
      <c r="AT473" s="253" t="s">
        <v>172</v>
      </c>
      <c r="AU473" s="253" t="s">
        <v>168</v>
      </c>
      <c r="AV473" s="15" t="s">
        <v>167</v>
      </c>
      <c r="AW473" s="15" t="s">
        <v>33</v>
      </c>
      <c r="AX473" s="15" t="s">
        <v>80</v>
      </c>
      <c r="AY473" s="253" t="s">
        <v>158</v>
      </c>
    </row>
    <row r="474" s="2" customFormat="1" ht="24.15" customHeight="1">
      <c r="A474" s="38"/>
      <c r="B474" s="39"/>
      <c r="C474" s="204" t="s">
        <v>395</v>
      </c>
      <c r="D474" s="204" t="s">
        <v>162</v>
      </c>
      <c r="E474" s="205" t="s">
        <v>396</v>
      </c>
      <c r="F474" s="206" t="s">
        <v>397</v>
      </c>
      <c r="G474" s="207" t="s">
        <v>278</v>
      </c>
      <c r="H474" s="208">
        <v>51.25</v>
      </c>
      <c r="I474" s="209"/>
      <c r="J474" s="210">
        <f>ROUND(I474*H474,2)</f>
        <v>0</v>
      </c>
      <c r="K474" s="206" t="s">
        <v>166</v>
      </c>
      <c r="L474" s="44"/>
      <c r="M474" s="211" t="s">
        <v>19</v>
      </c>
      <c r="N474" s="212" t="s">
        <v>44</v>
      </c>
      <c r="O474" s="84"/>
      <c r="P474" s="213">
        <f>O474*H474</f>
        <v>0</v>
      </c>
      <c r="Q474" s="213">
        <v>3.0000000000000001E-05</v>
      </c>
      <c r="R474" s="213">
        <f>Q474*H474</f>
        <v>0.0015375</v>
      </c>
      <c r="S474" s="213">
        <v>0</v>
      </c>
      <c r="T474" s="214">
        <f>S474*H474</f>
        <v>0</v>
      </c>
      <c r="U474" s="38"/>
      <c r="V474" s="38"/>
      <c r="W474" s="38"/>
      <c r="X474" s="38"/>
      <c r="Y474" s="38"/>
      <c r="Z474" s="38"/>
      <c r="AA474" s="38"/>
      <c r="AB474" s="38"/>
      <c r="AC474" s="38"/>
      <c r="AD474" s="38"/>
      <c r="AE474" s="38"/>
      <c r="AR474" s="215" t="s">
        <v>167</v>
      </c>
      <c r="AT474" s="215" t="s">
        <v>162</v>
      </c>
      <c r="AU474" s="215" t="s">
        <v>168</v>
      </c>
      <c r="AY474" s="17" t="s">
        <v>158</v>
      </c>
      <c r="BE474" s="216">
        <f>IF(N474="základní",J474,0)</f>
        <v>0</v>
      </c>
      <c r="BF474" s="216">
        <f>IF(N474="snížená",J474,0)</f>
        <v>0</v>
      </c>
      <c r="BG474" s="216">
        <f>IF(N474="zákl. přenesená",J474,0)</f>
        <v>0</v>
      </c>
      <c r="BH474" s="216">
        <f>IF(N474="sníž. přenesená",J474,0)</f>
        <v>0</v>
      </c>
      <c r="BI474" s="216">
        <f>IF(N474="nulová",J474,0)</f>
        <v>0</v>
      </c>
      <c r="BJ474" s="17" t="s">
        <v>168</v>
      </c>
      <c r="BK474" s="216">
        <f>ROUND(I474*H474,2)</f>
        <v>0</v>
      </c>
      <c r="BL474" s="17" t="s">
        <v>167</v>
      </c>
      <c r="BM474" s="215" t="s">
        <v>398</v>
      </c>
    </row>
    <row r="475" s="2" customFormat="1">
      <c r="A475" s="38"/>
      <c r="B475" s="39"/>
      <c r="C475" s="40"/>
      <c r="D475" s="217" t="s">
        <v>170</v>
      </c>
      <c r="E475" s="40"/>
      <c r="F475" s="218" t="s">
        <v>399</v>
      </c>
      <c r="G475" s="40"/>
      <c r="H475" s="40"/>
      <c r="I475" s="219"/>
      <c r="J475" s="40"/>
      <c r="K475" s="40"/>
      <c r="L475" s="44"/>
      <c r="M475" s="220"/>
      <c r="N475" s="221"/>
      <c r="O475" s="84"/>
      <c r="P475" s="84"/>
      <c r="Q475" s="84"/>
      <c r="R475" s="84"/>
      <c r="S475" s="84"/>
      <c r="T475" s="85"/>
      <c r="U475" s="38"/>
      <c r="V475" s="38"/>
      <c r="W475" s="38"/>
      <c r="X475" s="38"/>
      <c r="Y475" s="38"/>
      <c r="Z475" s="38"/>
      <c r="AA475" s="38"/>
      <c r="AB475" s="38"/>
      <c r="AC475" s="38"/>
      <c r="AD475" s="38"/>
      <c r="AE475" s="38"/>
      <c r="AT475" s="17" t="s">
        <v>170</v>
      </c>
      <c r="AU475" s="17" t="s">
        <v>168</v>
      </c>
    </row>
    <row r="476" s="13" customFormat="1">
      <c r="A476" s="13"/>
      <c r="B476" s="222"/>
      <c r="C476" s="223"/>
      <c r="D476" s="217" t="s">
        <v>172</v>
      </c>
      <c r="E476" s="224" t="s">
        <v>19</v>
      </c>
      <c r="F476" s="225" t="s">
        <v>226</v>
      </c>
      <c r="G476" s="223"/>
      <c r="H476" s="224" t="s">
        <v>19</v>
      </c>
      <c r="I476" s="226"/>
      <c r="J476" s="223"/>
      <c r="K476" s="223"/>
      <c r="L476" s="227"/>
      <c r="M476" s="228"/>
      <c r="N476" s="229"/>
      <c r="O476" s="229"/>
      <c r="P476" s="229"/>
      <c r="Q476" s="229"/>
      <c r="R476" s="229"/>
      <c r="S476" s="229"/>
      <c r="T476" s="230"/>
      <c r="U476" s="13"/>
      <c r="V476" s="13"/>
      <c r="W476" s="13"/>
      <c r="X476" s="13"/>
      <c r="Y476" s="13"/>
      <c r="Z476" s="13"/>
      <c r="AA476" s="13"/>
      <c r="AB476" s="13"/>
      <c r="AC476" s="13"/>
      <c r="AD476" s="13"/>
      <c r="AE476" s="13"/>
      <c r="AT476" s="231" t="s">
        <v>172</v>
      </c>
      <c r="AU476" s="231" t="s">
        <v>168</v>
      </c>
      <c r="AV476" s="13" t="s">
        <v>80</v>
      </c>
      <c r="AW476" s="13" t="s">
        <v>33</v>
      </c>
      <c r="AX476" s="13" t="s">
        <v>72</v>
      </c>
      <c r="AY476" s="231" t="s">
        <v>158</v>
      </c>
    </row>
    <row r="477" s="14" customFormat="1">
      <c r="A477" s="14"/>
      <c r="B477" s="232"/>
      <c r="C477" s="233"/>
      <c r="D477" s="217" t="s">
        <v>172</v>
      </c>
      <c r="E477" s="234" t="s">
        <v>19</v>
      </c>
      <c r="F477" s="235" t="s">
        <v>400</v>
      </c>
      <c r="G477" s="233"/>
      <c r="H477" s="236">
        <v>21.399999999999999</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172</v>
      </c>
      <c r="AU477" s="242" t="s">
        <v>168</v>
      </c>
      <c r="AV477" s="14" t="s">
        <v>168</v>
      </c>
      <c r="AW477" s="14" t="s">
        <v>33</v>
      </c>
      <c r="AX477" s="14" t="s">
        <v>72</v>
      </c>
      <c r="AY477" s="242" t="s">
        <v>158</v>
      </c>
    </row>
    <row r="478" s="13" customFormat="1">
      <c r="A478" s="13"/>
      <c r="B478" s="222"/>
      <c r="C478" s="223"/>
      <c r="D478" s="217" t="s">
        <v>172</v>
      </c>
      <c r="E478" s="224" t="s">
        <v>19</v>
      </c>
      <c r="F478" s="225" t="s">
        <v>229</v>
      </c>
      <c r="G478" s="223"/>
      <c r="H478" s="224" t="s">
        <v>19</v>
      </c>
      <c r="I478" s="226"/>
      <c r="J478" s="223"/>
      <c r="K478" s="223"/>
      <c r="L478" s="227"/>
      <c r="M478" s="228"/>
      <c r="N478" s="229"/>
      <c r="O478" s="229"/>
      <c r="P478" s="229"/>
      <c r="Q478" s="229"/>
      <c r="R478" s="229"/>
      <c r="S478" s="229"/>
      <c r="T478" s="230"/>
      <c r="U478" s="13"/>
      <c r="V478" s="13"/>
      <c r="W478" s="13"/>
      <c r="X478" s="13"/>
      <c r="Y478" s="13"/>
      <c r="Z478" s="13"/>
      <c r="AA478" s="13"/>
      <c r="AB478" s="13"/>
      <c r="AC478" s="13"/>
      <c r="AD478" s="13"/>
      <c r="AE478" s="13"/>
      <c r="AT478" s="231" t="s">
        <v>172</v>
      </c>
      <c r="AU478" s="231" t="s">
        <v>168</v>
      </c>
      <c r="AV478" s="13" t="s">
        <v>80</v>
      </c>
      <c r="AW478" s="13" t="s">
        <v>33</v>
      </c>
      <c r="AX478" s="13" t="s">
        <v>72</v>
      </c>
      <c r="AY478" s="231" t="s">
        <v>158</v>
      </c>
    </row>
    <row r="479" s="14" customFormat="1">
      <c r="A479" s="14"/>
      <c r="B479" s="232"/>
      <c r="C479" s="233"/>
      <c r="D479" s="217" t="s">
        <v>172</v>
      </c>
      <c r="E479" s="234" t="s">
        <v>19</v>
      </c>
      <c r="F479" s="235" t="s">
        <v>401</v>
      </c>
      <c r="G479" s="233"/>
      <c r="H479" s="236">
        <v>10.35</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33</v>
      </c>
      <c r="AX479" s="14" t="s">
        <v>72</v>
      </c>
      <c r="AY479" s="242" t="s">
        <v>158</v>
      </c>
    </row>
    <row r="480" s="13" customFormat="1">
      <c r="A480" s="13"/>
      <c r="B480" s="222"/>
      <c r="C480" s="223"/>
      <c r="D480" s="217" t="s">
        <v>172</v>
      </c>
      <c r="E480" s="224" t="s">
        <v>19</v>
      </c>
      <c r="F480" s="225" t="s">
        <v>231</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172</v>
      </c>
      <c r="AU480" s="231" t="s">
        <v>168</v>
      </c>
      <c r="AV480" s="13" t="s">
        <v>80</v>
      </c>
      <c r="AW480" s="13" t="s">
        <v>33</v>
      </c>
      <c r="AX480" s="13" t="s">
        <v>72</v>
      </c>
      <c r="AY480" s="231" t="s">
        <v>158</v>
      </c>
    </row>
    <row r="481" s="14" customFormat="1">
      <c r="A481" s="14"/>
      <c r="B481" s="232"/>
      <c r="C481" s="233"/>
      <c r="D481" s="217" t="s">
        <v>172</v>
      </c>
      <c r="E481" s="234" t="s">
        <v>19</v>
      </c>
      <c r="F481" s="235" t="s">
        <v>402</v>
      </c>
      <c r="G481" s="233"/>
      <c r="H481" s="236">
        <v>19.5</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172</v>
      </c>
      <c r="AU481" s="242" t="s">
        <v>168</v>
      </c>
      <c r="AV481" s="14" t="s">
        <v>168</v>
      </c>
      <c r="AW481" s="14" t="s">
        <v>33</v>
      </c>
      <c r="AX481" s="14" t="s">
        <v>72</v>
      </c>
      <c r="AY481" s="242" t="s">
        <v>158</v>
      </c>
    </row>
    <row r="482" s="15" customFormat="1">
      <c r="A482" s="15"/>
      <c r="B482" s="243"/>
      <c r="C482" s="244"/>
      <c r="D482" s="217" t="s">
        <v>172</v>
      </c>
      <c r="E482" s="245" t="s">
        <v>19</v>
      </c>
      <c r="F482" s="246" t="s">
        <v>176</v>
      </c>
      <c r="G482" s="244"/>
      <c r="H482" s="247">
        <v>51.25</v>
      </c>
      <c r="I482" s="248"/>
      <c r="J482" s="244"/>
      <c r="K482" s="244"/>
      <c r="L482" s="249"/>
      <c r="M482" s="250"/>
      <c r="N482" s="251"/>
      <c r="O482" s="251"/>
      <c r="P482" s="251"/>
      <c r="Q482" s="251"/>
      <c r="R482" s="251"/>
      <c r="S482" s="251"/>
      <c r="T482" s="252"/>
      <c r="U482" s="15"/>
      <c r="V482" s="15"/>
      <c r="W482" s="15"/>
      <c r="X482" s="15"/>
      <c r="Y482" s="15"/>
      <c r="Z482" s="15"/>
      <c r="AA482" s="15"/>
      <c r="AB482" s="15"/>
      <c r="AC482" s="15"/>
      <c r="AD482" s="15"/>
      <c r="AE482" s="15"/>
      <c r="AT482" s="253" t="s">
        <v>172</v>
      </c>
      <c r="AU482" s="253" t="s">
        <v>168</v>
      </c>
      <c r="AV482" s="15" t="s">
        <v>167</v>
      </c>
      <c r="AW482" s="15" t="s">
        <v>33</v>
      </c>
      <c r="AX482" s="15" t="s">
        <v>80</v>
      </c>
      <c r="AY482" s="253" t="s">
        <v>158</v>
      </c>
    </row>
    <row r="483" s="2" customFormat="1" ht="24.15" customHeight="1">
      <c r="A483" s="38"/>
      <c r="B483" s="39"/>
      <c r="C483" s="254" t="s">
        <v>403</v>
      </c>
      <c r="D483" s="254" t="s">
        <v>203</v>
      </c>
      <c r="E483" s="255" t="s">
        <v>404</v>
      </c>
      <c r="F483" s="256" t="s">
        <v>405</v>
      </c>
      <c r="G483" s="257" t="s">
        <v>278</v>
      </c>
      <c r="H483" s="258">
        <v>52.787999999999997</v>
      </c>
      <c r="I483" s="259"/>
      <c r="J483" s="260">
        <f>ROUND(I483*H483,2)</f>
        <v>0</v>
      </c>
      <c r="K483" s="256" t="s">
        <v>166</v>
      </c>
      <c r="L483" s="261"/>
      <c r="M483" s="262" t="s">
        <v>19</v>
      </c>
      <c r="N483" s="263" t="s">
        <v>44</v>
      </c>
      <c r="O483" s="84"/>
      <c r="P483" s="213">
        <f>O483*H483</f>
        <v>0</v>
      </c>
      <c r="Q483" s="213">
        <v>0.00059999999999999995</v>
      </c>
      <c r="R483" s="213">
        <f>Q483*H483</f>
        <v>0.031672799999999994</v>
      </c>
      <c r="S483" s="213">
        <v>0</v>
      </c>
      <c r="T483" s="214">
        <f>S483*H483</f>
        <v>0</v>
      </c>
      <c r="U483" s="38"/>
      <c r="V483" s="38"/>
      <c r="W483" s="38"/>
      <c r="X483" s="38"/>
      <c r="Y483" s="38"/>
      <c r="Z483" s="38"/>
      <c r="AA483" s="38"/>
      <c r="AB483" s="38"/>
      <c r="AC483" s="38"/>
      <c r="AD483" s="38"/>
      <c r="AE483" s="38"/>
      <c r="AR483" s="215" t="s">
        <v>202</v>
      </c>
      <c r="AT483" s="215" t="s">
        <v>203</v>
      </c>
      <c r="AU483" s="215" t="s">
        <v>168</v>
      </c>
      <c r="AY483" s="17" t="s">
        <v>158</v>
      </c>
      <c r="BE483" s="216">
        <f>IF(N483="základní",J483,0)</f>
        <v>0</v>
      </c>
      <c r="BF483" s="216">
        <f>IF(N483="snížená",J483,0)</f>
        <v>0</v>
      </c>
      <c r="BG483" s="216">
        <f>IF(N483="zákl. přenesená",J483,0)</f>
        <v>0</v>
      </c>
      <c r="BH483" s="216">
        <f>IF(N483="sníž. přenesená",J483,0)</f>
        <v>0</v>
      </c>
      <c r="BI483" s="216">
        <f>IF(N483="nulová",J483,0)</f>
        <v>0</v>
      </c>
      <c r="BJ483" s="17" t="s">
        <v>168</v>
      </c>
      <c r="BK483" s="216">
        <f>ROUND(I483*H483,2)</f>
        <v>0</v>
      </c>
      <c r="BL483" s="17" t="s">
        <v>167</v>
      </c>
      <c r="BM483" s="215" t="s">
        <v>406</v>
      </c>
    </row>
    <row r="484" s="14" customFormat="1">
      <c r="A484" s="14"/>
      <c r="B484" s="232"/>
      <c r="C484" s="233"/>
      <c r="D484" s="217" t="s">
        <v>172</v>
      </c>
      <c r="E484" s="233"/>
      <c r="F484" s="235" t="s">
        <v>407</v>
      </c>
      <c r="G484" s="233"/>
      <c r="H484" s="236">
        <v>52.787999999999997</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4</v>
      </c>
      <c r="AX484" s="14" t="s">
        <v>80</v>
      </c>
      <c r="AY484" s="242" t="s">
        <v>158</v>
      </c>
    </row>
    <row r="485" s="2" customFormat="1" ht="24.15" customHeight="1">
      <c r="A485" s="38"/>
      <c r="B485" s="39"/>
      <c r="C485" s="204" t="s">
        <v>239</v>
      </c>
      <c r="D485" s="204" t="s">
        <v>162</v>
      </c>
      <c r="E485" s="205" t="s">
        <v>408</v>
      </c>
      <c r="F485" s="206" t="s">
        <v>409</v>
      </c>
      <c r="G485" s="207" t="s">
        <v>278</v>
      </c>
      <c r="H485" s="208">
        <v>238.90000000000001</v>
      </c>
      <c r="I485" s="209"/>
      <c r="J485" s="210">
        <f>ROUND(I485*H485,2)</f>
        <v>0</v>
      </c>
      <c r="K485" s="206" t="s">
        <v>166</v>
      </c>
      <c r="L485" s="44"/>
      <c r="M485" s="211" t="s">
        <v>19</v>
      </c>
      <c r="N485" s="212" t="s">
        <v>44</v>
      </c>
      <c r="O485" s="84"/>
      <c r="P485" s="213">
        <f>O485*H485</f>
        <v>0</v>
      </c>
      <c r="Q485" s="213">
        <v>0</v>
      </c>
      <c r="R485" s="213">
        <f>Q485*H485</f>
        <v>0</v>
      </c>
      <c r="S485" s="213">
        <v>0</v>
      </c>
      <c r="T485" s="214">
        <f>S485*H485</f>
        <v>0</v>
      </c>
      <c r="U485" s="38"/>
      <c r="V485" s="38"/>
      <c r="W485" s="38"/>
      <c r="X485" s="38"/>
      <c r="Y485" s="38"/>
      <c r="Z485" s="38"/>
      <c r="AA485" s="38"/>
      <c r="AB485" s="38"/>
      <c r="AC485" s="38"/>
      <c r="AD485" s="38"/>
      <c r="AE485" s="38"/>
      <c r="AR485" s="215" t="s">
        <v>167</v>
      </c>
      <c r="AT485" s="215" t="s">
        <v>162</v>
      </c>
      <c r="AU485" s="215" t="s">
        <v>168</v>
      </c>
      <c r="AY485" s="17" t="s">
        <v>158</v>
      </c>
      <c r="BE485" s="216">
        <f>IF(N485="základní",J485,0)</f>
        <v>0</v>
      </c>
      <c r="BF485" s="216">
        <f>IF(N485="snížená",J485,0)</f>
        <v>0</v>
      </c>
      <c r="BG485" s="216">
        <f>IF(N485="zákl. přenesená",J485,0)</f>
        <v>0</v>
      </c>
      <c r="BH485" s="216">
        <f>IF(N485="sníž. přenesená",J485,0)</f>
        <v>0</v>
      </c>
      <c r="BI485" s="216">
        <f>IF(N485="nulová",J485,0)</f>
        <v>0</v>
      </c>
      <c r="BJ485" s="17" t="s">
        <v>168</v>
      </c>
      <c r="BK485" s="216">
        <f>ROUND(I485*H485,2)</f>
        <v>0</v>
      </c>
      <c r="BL485" s="17" t="s">
        <v>167</v>
      </c>
      <c r="BM485" s="215" t="s">
        <v>410</v>
      </c>
    </row>
    <row r="486" s="2" customFormat="1">
      <c r="A486" s="38"/>
      <c r="B486" s="39"/>
      <c r="C486" s="40"/>
      <c r="D486" s="217" t="s">
        <v>170</v>
      </c>
      <c r="E486" s="40"/>
      <c r="F486" s="218" t="s">
        <v>399</v>
      </c>
      <c r="G486" s="40"/>
      <c r="H486" s="40"/>
      <c r="I486" s="219"/>
      <c r="J486" s="40"/>
      <c r="K486" s="40"/>
      <c r="L486" s="44"/>
      <c r="M486" s="220"/>
      <c r="N486" s="221"/>
      <c r="O486" s="84"/>
      <c r="P486" s="84"/>
      <c r="Q486" s="84"/>
      <c r="R486" s="84"/>
      <c r="S486" s="84"/>
      <c r="T486" s="85"/>
      <c r="U486" s="38"/>
      <c r="V486" s="38"/>
      <c r="W486" s="38"/>
      <c r="X486" s="38"/>
      <c r="Y486" s="38"/>
      <c r="Z486" s="38"/>
      <c r="AA486" s="38"/>
      <c r="AB486" s="38"/>
      <c r="AC486" s="38"/>
      <c r="AD486" s="38"/>
      <c r="AE486" s="38"/>
      <c r="AT486" s="17" t="s">
        <v>170</v>
      </c>
      <c r="AU486" s="17" t="s">
        <v>168</v>
      </c>
    </row>
    <row r="487" s="13" customFormat="1">
      <c r="A487" s="13"/>
      <c r="B487" s="222"/>
      <c r="C487" s="223"/>
      <c r="D487" s="217" t="s">
        <v>172</v>
      </c>
      <c r="E487" s="224" t="s">
        <v>19</v>
      </c>
      <c r="F487" s="225" t="s">
        <v>411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412</v>
      </c>
      <c r="G488" s="233"/>
      <c r="H488" s="236">
        <v>56</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413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414</v>
      </c>
      <c r="G490" s="233"/>
      <c r="H490" s="236">
        <v>47</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3" customFormat="1">
      <c r="A491" s="13"/>
      <c r="B491" s="222"/>
      <c r="C491" s="223"/>
      <c r="D491" s="217" t="s">
        <v>172</v>
      </c>
      <c r="E491" s="224" t="s">
        <v>19</v>
      </c>
      <c r="F491" s="225" t="s">
        <v>241</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172</v>
      </c>
      <c r="AU491" s="231" t="s">
        <v>168</v>
      </c>
      <c r="AV491" s="13" t="s">
        <v>80</v>
      </c>
      <c r="AW491" s="13" t="s">
        <v>33</v>
      </c>
      <c r="AX491" s="13" t="s">
        <v>72</v>
      </c>
      <c r="AY491" s="231" t="s">
        <v>158</v>
      </c>
    </row>
    <row r="492" s="14" customFormat="1">
      <c r="A492" s="14"/>
      <c r="B492" s="232"/>
      <c r="C492" s="233"/>
      <c r="D492" s="217" t="s">
        <v>172</v>
      </c>
      <c r="E492" s="234" t="s">
        <v>19</v>
      </c>
      <c r="F492" s="235" t="s">
        <v>415</v>
      </c>
      <c r="G492" s="233"/>
      <c r="H492" s="236">
        <v>75</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416</v>
      </c>
      <c r="G493" s="233"/>
      <c r="H493" s="236">
        <v>6</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416</v>
      </c>
      <c r="G494" s="233"/>
      <c r="H494" s="236">
        <v>6</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417</v>
      </c>
      <c r="G495" s="233"/>
      <c r="H495" s="236">
        <v>3.2000000000000002</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3" customFormat="1">
      <c r="A496" s="13"/>
      <c r="B496" s="222"/>
      <c r="C496" s="223"/>
      <c r="D496" s="217" t="s">
        <v>172</v>
      </c>
      <c r="E496" s="224" t="s">
        <v>19</v>
      </c>
      <c r="F496" s="225" t="s">
        <v>238</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172</v>
      </c>
      <c r="AU496" s="231" t="s">
        <v>168</v>
      </c>
      <c r="AV496" s="13" t="s">
        <v>80</v>
      </c>
      <c r="AW496" s="13" t="s">
        <v>33</v>
      </c>
      <c r="AX496" s="13" t="s">
        <v>72</v>
      </c>
      <c r="AY496" s="231" t="s">
        <v>158</v>
      </c>
    </row>
    <row r="497" s="14" customFormat="1">
      <c r="A497" s="14"/>
      <c r="B497" s="232"/>
      <c r="C497" s="233"/>
      <c r="D497" s="217" t="s">
        <v>172</v>
      </c>
      <c r="E497" s="234" t="s">
        <v>19</v>
      </c>
      <c r="F497" s="235" t="s">
        <v>418</v>
      </c>
      <c r="G497" s="233"/>
      <c r="H497" s="236">
        <v>2.7000000000000002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172</v>
      </c>
      <c r="AU497" s="242" t="s">
        <v>168</v>
      </c>
      <c r="AV497" s="14" t="s">
        <v>168</v>
      </c>
      <c r="AW497" s="14" t="s">
        <v>33</v>
      </c>
      <c r="AX497" s="14" t="s">
        <v>72</v>
      </c>
      <c r="AY497" s="242" t="s">
        <v>158</v>
      </c>
    </row>
    <row r="498" s="13" customFormat="1">
      <c r="A498" s="13"/>
      <c r="B498" s="222"/>
      <c r="C498" s="223"/>
      <c r="D498" s="217" t="s">
        <v>172</v>
      </c>
      <c r="E498" s="224" t="s">
        <v>19</v>
      </c>
      <c r="F498" s="225" t="s">
        <v>259</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286</v>
      </c>
      <c r="G499" s="233"/>
      <c r="H499" s="236">
        <v>16.800000000000001</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287</v>
      </c>
      <c r="G500" s="233"/>
      <c r="H500" s="236">
        <v>16.199999999999999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182</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4" customFormat="1">
      <c r="A502" s="14"/>
      <c r="B502" s="232"/>
      <c r="C502" s="233"/>
      <c r="D502" s="217" t="s">
        <v>172</v>
      </c>
      <c r="E502" s="234" t="s">
        <v>19</v>
      </c>
      <c r="F502" s="235" t="s">
        <v>288</v>
      </c>
      <c r="G502" s="233"/>
      <c r="H502" s="236">
        <v>4.7999999999999998</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3" customFormat="1">
      <c r="A503" s="13"/>
      <c r="B503" s="222"/>
      <c r="C503" s="223"/>
      <c r="D503" s="217" t="s">
        <v>172</v>
      </c>
      <c r="E503" s="224" t="s">
        <v>19</v>
      </c>
      <c r="F503" s="225" t="s">
        <v>180</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172</v>
      </c>
      <c r="AU503" s="231" t="s">
        <v>168</v>
      </c>
      <c r="AV503" s="13" t="s">
        <v>80</v>
      </c>
      <c r="AW503" s="13" t="s">
        <v>33</v>
      </c>
      <c r="AX503" s="13" t="s">
        <v>72</v>
      </c>
      <c r="AY503" s="231" t="s">
        <v>158</v>
      </c>
    </row>
    <row r="504" s="14" customFormat="1">
      <c r="A504" s="14"/>
      <c r="B504" s="232"/>
      <c r="C504" s="233"/>
      <c r="D504" s="217" t="s">
        <v>172</v>
      </c>
      <c r="E504" s="234" t="s">
        <v>19</v>
      </c>
      <c r="F504" s="235" t="s">
        <v>381</v>
      </c>
      <c r="G504" s="233"/>
      <c r="H504" s="236">
        <v>5.2000000000000002</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5" customFormat="1">
      <c r="A505" s="15"/>
      <c r="B505" s="243"/>
      <c r="C505" s="244"/>
      <c r="D505" s="217" t="s">
        <v>172</v>
      </c>
      <c r="E505" s="245" t="s">
        <v>19</v>
      </c>
      <c r="F505" s="246" t="s">
        <v>176</v>
      </c>
      <c r="G505" s="244"/>
      <c r="H505" s="247">
        <v>238.89999999999998</v>
      </c>
      <c r="I505" s="248"/>
      <c r="J505" s="244"/>
      <c r="K505" s="244"/>
      <c r="L505" s="249"/>
      <c r="M505" s="250"/>
      <c r="N505" s="251"/>
      <c r="O505" s="251"/>
      <c r="P505" s="251"/>
      <c r="Q505" s="251"/>
      <c r="R505" s="251"/>
      <c r="S505" s="251"/>
      <c r="T505" s="252"/>
      <c r="U505" s="15"/>
      <c r="V505" s="15"/>
      <c r="W505" s="15"/>
      <c r="X505" s="15"/>
      <c r="Y505" s="15"/>
      <c r="Z505" s="15"/>
      <c r="AA505" s="15"/>
      <c r="AB505" s="15"/>
      <c r="AC505" s="15"/>
      <c r="AD505" s="15"/>
      <c r="AE505" s="15"/>
      <c r="AT505" s="253" t="s">
        <v>172</v>
      </c>
      <c r="AU505" s="253" t="s">
        <v>168</v>
      </c>
      <c r="AV505" s="15" t="s">
        <v>167</v>
      </c>
      <c r="AW505" s="15" t="s">
        <v>33</v>
      </c>
      <c r="AX505" s="15" t="s">
        <v>80</v>
      </c>
      <c r="AY505" s="253" t="s">
        <v>158</v>
      </c>
    </row>
    <row r="506" s="2" customFormat="1" ht="24.15" customHeight="1">
      <c r="A506" s="38"/>
      <c r="B506" s="39"/>
      <c r="C506" s="254" t="s">
        <v>419</v>
      </c>
      <c r="D506" s="254" t="s">
        <v>203</v>
      </c>
      <c r="E506" s="255" t="s">
        <v>420</v>
      </c>
      <c r="F506" s="256" t="s">
        <v>421</v>
      </c>
      <c r="G506" s="257" t="s">
        <v>278</v>
      </c>
      <c r="H506" s="258">
        <v>262.79000000000002</v>
      </c>
      <c r="I506" s="259"/>
      <c r="J506" s="260">
        <f>ROUND(I506*H506,2)</f>
        <v>0</v>
      </c>
      <c r="K506" s="256" t="s">
        <v>166</v>
      </c>
      <c r="L506" s="261"/>
      <c r="M506" s="262" t="s">
        <v>19</v>
      </c>
      <c r="N506" s="263" t="s">
        <v>44</v>
      </c>
      <c r="O506" s="84"/>
      <c r="P506" s="213">
        <f>O506*H506</f>
        <v>0</v>
      </c>
      <c r="Q506" s="213">
        <v>0.00012</v>
      </c>
      <c r="R506" s="213">
        <f>Q506*H506</f>
        <v>0.031534800000000002</v>
      </c>
      <c r="S506" s="213">
        <v>0</v>
      </c>
      <c r="T506" s="214">
        <f>S506*H506</f>
        <v>0</v>
      </c>
      <c r="U506" s="38"/>
      <c r="V506" s="38"/>
      <c r="W506" s="38"/>
      <c r="X506" s="38"/>
      <c r="Y506" s="38"/>
      <c r="Z506" s="38"/>
      <c r="AA506" s="38"/>
      <c r="AB506" s="38"/>
      <c r="AC506" s="38"/>
      <c r="AD506" s="38"/>
      <c r="AE506" s="38"/>
      <c r="AR506" s="215" t="s">
        <v>202</v>
      </c>
      <c r="AT506" s="215" t="s">
        <v>203</v>
      </c>
      <c r="AU506" s="215" t="s">
        <v>168</v>
      </c>
      <c r="AY506" s="17" t="s">
        <v>158</v>
      </c>
      <c r="BE506" s="216">
        <f>IF(N506="základní",J506,0)</f>
        <v>0</v>
      </c>
      <c r="BF506" s="216">
        <f>IF(N506="snížená",J506,0)</f>
        <v>0</v>
      </c>
      <c r="BG506" s="216">
        <f>IF(N506="zákl. přenesená",J506,0)</f>
        <v>0</v>
      </c>
      <c r="BH506" s="216">
        <f>IF(N506="sníž. přenesená",J506,0)</f>
        <v>0</v>
      </c>
      <c r="BI506" s="216">
        <f>IF(N506="nulová",J506,0)</f>
        <v>0</v>
      </c>
      <c r="BJ506" s="17" t="s">
        <v>168</v>
      </c>
      <c r="BK506" s="216">
        <f>ROUND(I506*H506,2)</f>
        <v>0</v>
      </c>
      <c r="BL506" s="17" t="s">
        <v>167</v>
      </c>
      <c r="BM506" s="215" t="s">
        <v>422</v>
      </c>
    </row>
    <row r="507" s="14" customFormat="1">
      <c r="A507" s="14"/>
      <c r="B507" s="232"/>
      <c r="C507" s="233"/>
      <c r="D507" s="217" t="s">
        <v>172</v>
      </c>
      <c r="E507" s="233"/>
      <c r="F507" s="235" t="s">
        <v>423</v>
      </c>
      <c r="G507" s="233"/>
      <c r="H507" s="236">
        <v>262.79000000000002</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172</v>
      </c>
      <c r="AU507" s="242" t="s">
        <v>168</v>
      </c>
      <c r="AV507" s="14" t="s">
        <v>168</v>
      </c>
      <c r="AW507" s="14" t="s">
        <v>4</v>
      </c>
      <c r="AX507" s="14" t="s">
        <v>80</v>
      </c>
      <c r="AY507" s="242" t="s">
        <v>158</v>
      </c>
    </row>
    <row r="508" s="2" customFormat="1" ht="24.15" customHeight="1">
      <c r="A508" s="38"/>
      <c r="B508" s="39"/>
      <c r="C508" s="204" t="s">
        <v>424</v>
      </c>
      <c r="D508" s="204" t="s">
        <v>162</v>
      </c>
      <c r="E508" s="205" t="s">
        <v>425</v>
      </c>
      <c r="F508" s="206" t="s">
        <v>426</v>
      </c>
      <c r="G508" s="207" t="s">
        <v>165</v>
      </c>
      <c r="H508" s="208">
        <v>9.4499999999999993</v>
      </c>
      <c r="I508" s="209"/>
      <c r="J508" s="210">
        <f>ROUND(I508*H508,2)</f>
        <v>0</v>
      </c>
      <c r="K508" s="206" t="s">
        <v>166</v>
      </c>
      <c r="L508" s="44"/>
      <c r="M508" s="211" t="s">
        <v>19</v>
      </c>
      <c r="N508" s="212" t="s">
        <v>44</v>
      </c>
      <c r="O508" s="84"/>
      <c r="P508" s="213">
        <f>O508*H508</f>
        <v>0</v>
      </c>
      <c r="Q508" s="213">
        <v>0.021000000000000001</v>
      </c>
      <c r="R508" s="213">
        <f>Q508*H508</f>
        <v>0.19844999999999999</v>
      </c>
      <c r="S508" s="213">
        <v>0</v>
      </c>
      <c r="T508" s="214">
        <f>S508*H508</f>
        <v>0</v>
      </c>
      <c r="U508" s="38"/>
      <c r="V508" s="38"/>
      <c r="W508" s="38"/>
      <c r="X508" s="38"/>
      <c r="Y508" s="38"/>
      <c r="Z508" s="38"/>
      <c r="AA508" s="38"/>
      <c r="AB508" s="38"/>
      <c r="AC508" s="38"/>
      <c r="AD508" s="38"/>
      <c r="AE508" s="38"/>
      <c r="AR508" s="215" t="s">
        <v>167</v>
      </c>
      <c r="AT508" s="215" t="s">
        <v>162</v>
      </c>
      <c r="AU508" s="215" t="s">
        <v>168</v>
      </c>
      <c r="AY508" s="17" t="s">
        <v>158</v>
      </c>
      <c r="BE508" s="216">
        <f>IF(N508="základní",J508,0)</f>
        <v>0</v>
      </c>
      <c r="BF508" s="216">
        <f>IF(N508="snížená",J508,0)</f>
        <v>0</v>
      </c>
      <c r="BG508" s="216">
        <f>IF(N508="zákl. přenesená",J508,0)</f>
        <v>0</v>
      </c>
      <c r="BH508" s="216">
        <f>IF(N508="sníž. přenesená",J508,0)</f>
        <v>0</v>
      </c>
      <c r="BI508" s="216">
        <f>IF(N508="nulová",J508,0)</f>
        <v>0</v>
      </c>
      <c r="BJ508" s="17" t="s">
        <v>168</v>
      </c>
      <c r="BK508" s="216">
        <f>ROUND(I508*H508,2)</f>
        <v>0</v>
      </c>
      <c r="BL508" s="17" t="s">
        <v>167</v>
      </c>
      <c r="BM508" s="215" t="s">
        <v>427</v>
      </c>
    </row>
    <row r="509" s="2" customFormat="1">
      <c r="A509" s="38"/>
      <c r="B509" s="39"/>
      <c r="C509" s="40"/>
      <c r="D509" s="217" t="s">
        <v>170</v>
      </c>
      <c r="E509" s="40"/>
      <c r="F509" s="218" t="s">
        <v>428</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170</v>
      </c>
      <c r="AU509" s="17" t="s">
        <v>168</v>
      </c>
    </row>
    <row r="510" s="13" customFormat="1">
      <c r="A510" s="13"/>
      <c r="B510" s="222"/>
      <c r="C510" s="223"/>
      <c r="D510" s="217" t="s">
        <v>172</v>
      </c>
      <c r="E510" s="224" t="s">
        <v>19</v>
      </c>
      <c r="F510" s="225" t="s">
        <v>223</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172</v>
      </c>
      <c r="AU510" s="231" t="s">
        <v>168</v>
      </c>
      <c r="AV510" s="13" t="s">
        <v>80</v>
      </c>
      <c r="AW510" s="13" t="s">
        <v>33</v>
      </c>
      <c r="AX510" s="13" t="s">
        <v>72</v>
      </c>
      <c r="AY510" s="231" t="s">
        <v>158</v>
      </c>
    </row>
    <row r="511" s="14" customFormat="1">
      <c r="A511" s="14"/>
      <c r="B511" s="232"/>
      <c r="C511" s="233"/>
      <c r="D511" s="217" t="s">
        <v>172</v>
      </c>
      <c r="E511" s="234" t="s">
        <v>19</v>
      </c>
      <c r="F511" s="235" t="s">
        <v>224</v>
      </c>
      <c r="G511" s="233"/>
      <c r="H511" s="236">
        <v>9.4499999999999993</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172</v>
      </c>
      <c r="AU511" s="242" t="s">
        <v>168</v>
      </c>
      <c r="AV511" s="14" t="s">
        <v>168</v>
      </c>
      <c r="AW511" s="14" t="s">
        <v>33</v>
      </c>
      <c r="AX511" s="14" t="s">
        <v>80</v>
      </c>
      <c r="AY511" s="242" t="s">
        <v>158</v>
      </c>
    </row>
    <row r="512" s="2" customFormat="1" ht="37.8" customHeight="1">
      <c r="A512" s="38"/>
      <c r="B512" s="39"/>
      <c r="C512" s="204" t="s">
        <v>429</v>
      </c>
      <c r="D512" s="204" t="s">
        <v>162</v>
      </c>
      <c r="E512" s="205" t="s">
        <v>430</v>
      </c>
      <c r="F512" s="206" t="s">
        <v>431</v>
      </c>
      <c r="G512" s="207" t="s">
        <v>165</v>
      </c>
      <c r="H512" s="208">
        <v>340.84500000000003</v>
      </c>
      <c r="I512" s="209"/>
      <c r="J512" s="210">
        <f>ROUND(I512*H512,2)</f>
        <v>0</v>
      </c>
      <c r="K512" s="206" t="s">
        <v>166</v>
      </c>
      <c r="L512" s="44"/>
      <c r="M512" s="211" t="s">
        <v>19</v>
      </c>
      <c r="N512" s="212" t="s">
        <v>44</v>
      </c>
      <c r="O512" s="84"/>
      <c r="P512" s="213">
        <f>O512*H512</f>
        <v>0</v>
      </c>
      <c r="Q512" s="213">
        <v>0.01222</v>
      </c>
      <c r="R512" s="213">
        <f>Q512*H512</f>
        <v>4.1651259000000005</v>
      </c>
      <c r="S512" s="213">
        <v>0</v>
      </c>
      <c r="T512" s="214">
        <f>S512*H512</f>
        <v>0</v>
      </c>
      <c r="U512" s="38"/>
      <c r="V512" s="38"/>
      <c r="W512" s="38"/>
      <c r="X512" s="38"/>
      <c r="Y512" s="38"/>
      <c r="Z512" s="38"/>
      <c r="AA512" s="38"/>
      <c r="AB512" s="38"/>
      <c r="AC512" s="38"/>
      <c r="AD512" s="38"/>
      <c r="AE512" s="38"/>
      <c r="AR512" s="215" t="s">
        <v>167</v>
      </c>
      <c r="AT512" s="215" t="s">
        <v>162</v>
      </c>
      <c r="AU512" s="215" t="s">
        <v>168</v>
      </c>
      <c r="AY512" s="17" t="s">
        <v>158</v>
      </c>
      <c r="BE512" s="216">
        <f>IF(N512="základní",J512,0)</f>
        <v>0</v>
      </c>
      <c r="BF512" s="216">
        <f>IF(N512="snížená",J512,0)</f>
        <v>0</v>
      </c>
      <c r="BG512" s="216">
        <f>IF(N512="zákl. přenesená",J512,0)</f>
        <v>0</v>
      </c>
      <c r="BH512" s="216">
        <f>IF(N512="sníž. přenesená",J512,0)</f>
        <v>0</v>
      </c>
      <c r="BI512" s="216">
        <f>IF(N512="nulová",J512,0)</f>
        <v>0</v>
      </c>
      <c r="BJ512" s="17" t="s">
        <v>168</v>
      </c>
      <c r="BK512" s="216">
        <f>ROUND(I512*H512,2)</f>
        <v>0</v>
      </c>
      <c r="BL512" s="17" t="s">
        <v>167</v>
      </c>
      <c r="BM512" s="215" t="s">
        <v>432</v>
      </c>
    </row>
    <row r="513" s="13" customFormat="1">
      <c r="A513" s="13"/>
      <c r="B513" s="222"/>
      <c r="C513" s="223"/>
      <c r="D513" s="217" t="s">
        <v>172</v>
      </c>
      <c r="E513" s="224" t="s">
        <v>19</v>
      </c>
      <c r="F513" s="225" t="s">
        <v>226</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172</v>
      </c>
      <c r="AU513" s="231" t="s">
        <v>168</v>
      </c>
      <c r="AV513" s="13" t="s">
        <v>80</v>
      </c>
      <c r="AW513" s="13" t="s">
        <v>33</v>
      </c>
      <c r="AX513" s="13" t="s">
        <v>72</v>
      </c>
      <c r="AY513" s="231" t="s">
        <v>158</v>
      </c>
    </row>
    <row r="514" s="14" customFormat="1">
      <c r="A514" s="14"/>
      <c r="B514" s="232"/>
      <c r="C514" s="233"/>
      <c r="D514" s="217" t="s">
        <v>172</v>
      </c>
      <c r="E514" s="234" t="s">
        <v>19</v>
      </c>
      <c r="F514" s="235" t="s">
        <v>236</v>
      </c>
      <c r="G514" s="233"/>
      <c r="H514" s="236">
        <v>149.80000000000001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172</v>
      </c>
      <c r="AU514" s="242" t="s">
        <v>168</v>
      </c>
      <c r="AV514" s="14" t="s">
        <v>168</v>
      </c>
      <c r="AW514" s="14" t="s">
        <v>33</v>
      </c>
      <c r="AX514" s="14" t="s">
        <v>72</v>
      </c>
      <c r="AY514" s="242" t="s">
        <v>158</v>
      </c>
    </row>
    <row r="515" s="13" customFormat="1">
      <c r="A515" s="13"/>
      <c r="B515" s="222"/>
      <c r="C515" s="223"/>
      <c r="D515" s="217" t="s">
        <v>172</v>
      </c>
      <c r="E515" s="224" t="s">
        <v>19</v>
      </c>
      <c r="F515" s="225" t="s">
        <v>229</v>
      </c>
      <c r="G515" s="223"/>
      <c r="H515" s="224" t="s">
        <v>19</v>
      </c>
      <c r="I515" s="226"/>
      <c r="J515" s="223"/>
      <c r="K515" s="223"/>
      <c r="L515" s="227"/>
      <c r="M515" s="228"/>
      <c r="N515" s="229"/>
      <c r="O515" s="229"/>
      <c r="P515" s="229"/>
      <c r="Q515" s="229"/>
      <c r="R515" s="229"/>
      <c r="S515" s="229"/>
      <c r="T515" s="230"/>
      <c r="U515" s="13"/>
      <c r="V515" s="13"/>
      <c r="W515" s="13"/>
      <c r="X515" s="13"/>
      <c r="Y515" s="13"/>
      <c r="Z515" s="13"/>
      <c r="AA515" s="13"/>
      <c r="AB515" s="13"/>
      <c r="AC515" s="13"/>
      <c r="AD515" s="13"/>
      <c r="AE515" s="13"/>
      <c r="AT515" s="231" t="s">
        <v>172</v>
      </c>
      <c r="AU515" s="231" t="s">
        <v>168</v>
      </c>
      <c r="AV515" s="13" t="s">
        <v>80</v>
      </c>
      <c r="AW515" s="13" t="s">
        <v>33</v>
      </c>
      <c r="AX515" s="13" t="s">
        <v>72</v>
      </c>
      <c r="AY515" s="231" t="s">
        <v>158</v>
      </c>
    </row>
    <row r="516" s="14" customFormat="1">
      <c r="A516" s="14"/>
      <c r="B516" s="232"/>
      <c r="C516" s="233"/>
      <c r="D516" s="217" t="s">
        <v>172</v>
      </c>
      <c r="E516" s="234" t="s">
        <v>19</v>
      </c>
      <c r="F516" s="235" t="s">
        <v>237</v>
      </c>
      <c r="G516" s="233"/>
      <c r="H516" s="236">
        <v>72.450000000000003</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172</v>
      </c>
      <c r="AU516" s="242" t="s">
        <v>168</v>
      </c>
      <c r="AV516" s="14" t="s">
        <v>168</v>
      </c>
      <c r="AW516" s="14" t="s">
        <v>33</v>
      </c>
      <c r="AX516" s="14" t="s">
        <v>72</v>
      </c>
      <c r="AY516" s="242" t="s">
        <v>158</v>
      </c>
    </row>
    <row r="517" s="13" customFormat="1">
      <c r="A517" s="13"/>
      <c r="B517" s="222"/>
      <c r="C517" s="223"/>
      <c r="D517" s="217" t="s">
        <v>172</v>
      </c>
      <c r="E517" s="224" t="s">
        <v>19</v>
      </c>
      <c r="F517" s="225" t="s">
        <v>238</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172</v>
      </c>
      <c r="AU517" s="231" t="s">
        <v>168</v>
      </c>
      <c r="AV517" s="13" t="s">
        <v>80</v>
      </c>
      <c r="AW517" s="13" t="s">
        <v>33</v>
      </c>
      <c r="AX517" s="13" t="s">
        <v>72</v>
      </c>
      <c r="AY517" s="231" t="s">
        <v>158</v>
      </c>
    </row>
    <row r="518" s="14" customFormat="1">
      <c r="A518" s="14"/>
      <c r="B518" s="232"/>
      <c r="C518" s="233"/>
      <c r="D518" s="217" t="s">
        <v>172</v>
      </c>
      <c r="E518" s="234" t="s">
        <v>19</v>
      </c>
      <c r="F518" s="235" t="s">
        <v>239</v>
      </c>
      <c r="G518" s="233"/>
      <c r="H518" s="236">
        <v>36</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172</v>
      </c>
      <c r="AU518" s="242" t="s">
        <v>168</v>
      </c>
      <c r="AV518" s="14" t="s">
        <v>168</v>
      </c>
      <c r="AW518" s="14" t="s">
        <v>33</v>
      </c>
      <c r="AX518" s="14" t="s">
        <v>72</v>
      </c>
      <c r="AY518" s="242" t="s">
        <v>158</v>
      </c>
    </row>
    <row r="519" s="13" customFormat="1">
      <c r="A519" s="13"/>
      <c r="B519" s="222"/>
      <c r="C519" s="223"/>
      <c r="D519" s="217" t="s">
        <v>172</v>
      </c>
      <c r="E519" s="224" t="s">
        <v>19</v>
      </c>
      <c r="F519" s="225" t="s">
        <v>231</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172</v>
      </c>
      <c r="AU519" s="231" t="s">
        <v>168</v>
      </c>
      <c r="AV519" s="13" t="s">
        <v>80</v>
      </c>
      <c r="AW519" s="13" t="s">
        <v>33</v>
      </c>
      <c r="AX519" s="13" t="s">
        <v>72</v>
      </c>
      <c r="AY519" s="231" t="s">
        <v>158</v>
      </c>
    </row>
    <row r="520" s="14" customFormat="1">
      <c r="A520" s="14"/>
      <c r="B520" s="232"/>
      <c r="C520" s="233"/>
      <c r="D520" s="217" t="s">
        <v>172</v>
      </c>
      <c r="E520" s="234" t="s">
        <v>19</v>
      </c>
      <c r="F520" s="235" t="s">
        <v>240</v>
      </c>
      <c r="G520" s="233"/>
      <c r="H520" s="236">
        <v>136.5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3" customFormat="1">
      <c r="A521" s="13"/>
      <c r="B521" s="222"/>
      <c r="C521" s="223"/>
      <c r="D521" s="217" t="s">
        <v>172</v>
      </c>
      <c r="E521" s="224" t="s">
        <v>19</v>
      </c>
      <c r="F521" s="225" t="s">
        <v>241</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172</v>
      </c>
      <c r="AU521" s="231" t="s">
        <v>168</v>
      </c>
      <c r="AV521" s="13" t="s">
        <v>80</v>
      </c>
      <c r="AW521" s="13" t="s">
        <v>33</v>
      </c>
      <c r="AX521" s="13" t="s">
        <v>72</v>
      </c>
      <c r="AY521" s="231" t="s">
        <v>158</v>
      </c>
    </row>
    <row r="522" s="14" customFormat="1">
      <c r="A522" s="14"/>
      <c r="B522" s="232"/>
      <c r="C522" s="233"/>
      <c r="D522" s="217" t="s">
        <v>172</v>
      </c>
      <c r="E522" s="234" t="s">
        <v>19</v>
      </c>
      <c r="F522" s="235" t="s">
        <v>242</v>
      </c>
      <c r="G522" s="233"/>
      <c r="H522" s="236">
        <v>-45</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243</v>
      </c>
      <c r="G523" s="233"/>
      <c r="H523" s="236">
        <v>-5.4000000000000004</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244</v>
      </c>
      <c r="G524" s="233"/>
      <c r="H524" s="236">
        <v>-1.6499999999999999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4" customFormat="1">
      <c r="A525" s="14"/>
      <c r="B525" s="232"/>
      <c r="C525" s="233"/>
      <c r="D525" s="217" t="s">
        <v>172</v>
      </c>
      <c r="E525" s="234" t="s">
        <v>19</v>
      </c>
      <c r="F525" s="235" t="s">
        <v>245</v>
      </c>
      <c r="G525" s="233"/>
      <c r="H525" s="236">
        <v>-0.64000000000000001</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172</v>
      </c>
      <c r="AU525" s="242" t="s">
        <v>168</v>
      </c>
      <c r="AV525" s="14" t="s">
        <v>168</v>
      </c>
      <c r="AW525" s="14" t="s">
        <v>33</v>
      </c>
      <c r="AX525" s="14" t="s">
        <v>72</v>
      </c>
      <c r="AY525" s="242" t="s">
        <v>158</v>
      </c>
    </row>
    <row r="526" s="13" customFormat="1">
      <c r="A526" s="13"/>
      <c r="B526" s="222"/>
      <c r="C526" s="223"/>
      <c r="D526" s="217" t="s">
        <v>172</v>
      </c>
      <c r="E526" s="224" t="s">
        <v>19</v>
      </c>
      <c r="F526" s="225" t="s">
        <v>238</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172</v>
      </c>
      <c r="AU526" s="231" t="s">
        <v>168</v>
      </c>
      <c r="AV526" s="13" t="s">
        <v>80</v>
      </c>
      <c r="AW526" s="13" t="s">
        <v>33</v>
      </c>
      <c r="AX526" s="13" t="s">
        <v>72</v>
      </c>
      <c r="AY526" s="231" t="s">
        <v>158</v>
      </c>
    </row>
    <row r="527" s="14" customFormat="1">
      <c r="A527" s="14"/>
      <c r="B527" s="232"/>
      <c r="C527" s="233"/>
      <c r="D527" s="217" t="s">
        <v>172</v>
      </c>
      <c r="E527" s="234" t="s">
        <v>19</v>
      </c>
      <c r="F527" s="235" t="s">
        <v>246</v>
      </c>
      <c r="G527" s="233"/>
      <c r="H527" s="236">
        <v>-1.2150000000000001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5" customFormat="1">
      <c r="A528" s="15"/>
      <c r="B528" s="243"/>
      <c r="C528" s="244"/>
      <c r="D528" s="217" t="s">
        <v>172</v>
      </c>
      <c r="E528" s="245" t="s">
        <v>19</v>
      </c>
      <c r="F528" s="246" t="s">
        <v>176</v>
      </c>
      <c r="G528" s="244"/>
      <c r="H528" s="247">
        <v>340.84500000000008</v>
      </c>
      <c r="I528" s="248"/>
      <c r="J528" s="244"/>
      <c r="K528" s="244"/>
      <c r="L528" s="249"/>
      <c r="M528" s="250"/>
      <c r="N528" s="251"/>
      <c r="O528" s="251"/>
      <c r="P528" s="251"/>
      <c r="Q528" s="251"/>
      <c r="R528" s="251"/>
      <c r="S528" s="251"/>
      <c r="T528" s="252"/>
      <c r="U528" s="15"/>
      <c r="V528" s="15"/>
      <c r="W528" s="15"/>
      <c r="X528" s="15"/>
      <c r="Y528" s="15"/>
      <c r="Z528" s="15"/>
      <c r="AA528" s="15"/>
      <c r="AB528" s="15"/>
      <c r="AC528" s="15"/>
      <c r="AD528" s="15"/>
      <c r="AE528" s="15"/>
      <c r="AT528" s="253" t="s">
        <v>172</v>
      </c>
      <c r="AU528" s="253" t="s">
        <v>168</v>
      </c>
      <c r="AV528" s="15" t="s">
        <v>167</v>
      </c>
      <c r="AW528" s="15" t="s">
        <v>33</v>
      </c>
      <c r="AX528" s="15" t="s">
        <v>80</v>
      </c>
      <c r="AY528" s="253" t="s">
        <v>158</v>
      </c>
    </row>
    <row r="529" s="2" customFormat="1" ht="37.8" customHeight="1">
      <c r="A529" s="38"/>
      <c r="B529" s="39"/>
      <c r="C529" s="204" t="s">
        <v>433</v>
      </c>
      <c r="D529" s="204" t="s">
        <v>162</v>
      </c>
      <c r="E529" s="205" t="s">
        <v>434</v>
      </c>
      <c r="F529" s="206" t="s">
        <v>435</v>
      </c>
      <c r="G529" s="207" t="s">
        <v>165</v>
      </c>
      <c r="H529" s="208">
        <v>79.599999999999994</v>
      </c>
      <c r="I529" s="209"/>
      <c r="J529" s="210">
        <f>ROUND(I529*H529,2)</f>
        <v>0</v>
      </c>
      <c r="K529" s="206" t="s">
        <v>166</v>
      </c>
      <c r="L529" s="44"/>
      <c r="M529" s="211" t="s">
        <v>19</v>
      </c>
      <c r="N529" s="212" t="s">
        <v>44</v>
      </c>
      <c r="O529" s="84"/>
      <c r="P529" s="213">
        <f>O529*H529</f>
        <v>0</v>
      </c>
      <c r="Q529" s="213">
        <v>0.00628</v>
      </c>
      <c r="R529" s="213">
        <f>Q529*H529</f>
        <v>0.49988799999999994</v>
      </c>
      <c r="S529" s="213">
        <v>0</v>
      </c>
      <c r="T529" s="214">
        <f>S529*H529</f>
        <v>0</v>
      </c>
      <c r="U529" s="38"/>
      <c r="V529" s="38"/>
      <c r="W529" s="38"/>
      <c r="X529" s="38"/>
      <c r="Y529" s="38"/>
      <c r="Z529" s="38"/>
      <c r="AA529" s="38"/>
      <c r="AB529" s="38"/>
      <c r="AC529" s="38"/>
      <c r="AD529" s="38"/>
      <c r="AE529" s="38"/>
      <c r="AR529" s="215" t="s">
        <v>167</v>
      </c>
      <c r="AT529" s="215" t="s">
        <v>162</v>
      </c>
      <c r="AU529" s="215" t="s">
        <v>168</v>
      </c>
      <c r="AY529" s="17" t="s">
        <v>158</v>
      </c>
      <c r="BE529" s="216">
        <f>IF(N529="základní",J529,0)</f>
        <v>0</v>
      </c>
      <c r="BF529" s="216">
        <f>IF(N529="snížená",J529,0)</f>
        <v>0</v>
      </c>
      <c r="BG529" s="216">
        <f>IF(N529="zákl. přenesená",J529,0)</f>
        <v>0</v>
      </c>
      <c r="BH529" s="216">
        <f>IF(N529="sníž. přenesená",J529,0)</f>
        <v>0</v>
      </c>
      <c r="BI529" s="216">
        <f>IF(N529="nulová",J529,0)</f>
        <v>0</v>
      </c>
      <c r="BJ529" s="17" t="s">
        <v>168</v>
      </c>
      <c r="BK529" s="216">
        <f>ROUND(I529*H529,2)</f>
        <v>0</v>
      </c>
      <c r="BL529" s="17" t="s">
        <v>167</v>
      </c>
      <c r="BM529" s="215" t="s">
        <v>436</v>
      </c>
    </row>
    <row r="530" s="13" customFormat="1">
      <c r="A530" s="13"/>
      <c r="B530" s="222"/>
      <c r="C530" s="223"/>
      <c r="D530" s="217" t="s">
        <v>172</v>
      </c>
      <c r="E530" s="224" t="s">
        <v>19</v>
      </c>
      <c r="F530" s="225" t="s">
        <v>259</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172</v>
      </c>
      <c r="AU530" s="231" t="s">
        <v>168</v>
      </c>
      <c r="AV530" s="13" t="s">
        <v>80</v>
      </c>
      <c r="AW530" s="13" t="s">
        <v>33</v>
      </c>
      <c r="AX530" s="13" t="s">
        <v>72</v>
      </c>
      <c r="AY530" s="231" t="s">
        <v>158</v>
      </c>
    </row>
    <row r="531" s="14" customFormat="1">
      <c r="A531" s="14"/>
      <c r="B531" s="232"/>
      <c r="C531" s="233"/>
      <c r="D531" s="217" t="s">
        <v>172</v>
      </c>
      <c r="E531" s="234" t="s">
        <v>19</v>
      </c>
      <c r="F531" s="235" t="s">
        <v>260</v>
      </c>
      <c r="G531" s="233"/>
      <c r="H531" s="236">
        <v>5.04</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4" customFormat="1">
      <c r="A532" s="14"/>
      <c r="B532" s="232"/>
      <c r="C532" s="233"/>
      <c r="D532" s="217" t="s">
        <v>172</v>
      </c>
      <c r="E532" s="234" t="s">
        <v>19</v>
      </c>
      <c r="F532" s="235" t="s">
        <v>261</v>
      </c>
      <c r="G532" s="233"/>
      <c r="H532" s="236">
        <v>4.8600000000000003</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172</v>
      </c>
      <c r="AU532" s="242" t="s">
        <v>168</v>
      </c>
      <c r="AV532" s="14" t="s">
        <v>168</v>
      </c>
      <c r="AW532" s="14" t="s">
        <v>33</v>
      </c>
      <c r="AX532" s="14" t="s">
        <v>72</v>
      </c>
      <c r="AY532" s="242" t="s">
        <v>158</v>
      </c>
    </row>
    <row r="533" s="13" customFormat="1">
      <c r="A533" s="13"/>
      <c r="B533" s="222"/>
      <c r="C533" s="223"/>
      <c r="D533" s="217" t="s">
        <v>172</v>
      </c>
      <c r="E533" s="224" t="s">
        <v>19</v>
      </c>
      <c r="F533" s="225" t="s">
        <v>225</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172</v>
      </c>
      <c r="AU533" s="231" t="s">
        <v>168</v>
      </c>
      <c r="AV533" s="13" t="s">
        <v>80</v>
      </c>
      <c r="AW533" s="13" t="s">
        <v>33</v>
      </c>
      <c r="AX533" s="13" t="s">
        <v>72</v>
      </c>
      <c r="AY533" s="231" t="s">
        <v>158</v>
      </c>
    </row>
    <row r="534" s="13" customFormat="1">
      <c r="A534" s="13"/>
      <c r="B534" s="222"/>
      <c r="C534" s="223"/>
      <c r="D534" s="217" t="s">
        <v>172</v>
      </c>
      <c r="E534" s="224" t="s">
        <v>19</v>
      </c>
      <c r="F534" s="225" t="s">
        <v>226</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227</v>
      </c>
      <c r="G535" s="233"/>
      <c r="H535" s="236">
        <v>21.399999999999999</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228</v>
      </c>
      <c r="G536" s="233"/>
      <c r="H536" s="236">
        <v>9</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3" customFormat="1">
      <c r="A537" s="13"/>
      <c r="B537" s="222"/>
      <c r="C537" s="223"/>
      <c r="D537" s="217" t="s">
        <v>172</v>
      </c>
      <c r="E537" s="224" t="s">
        <v>19</v>
      </c>
      <c r="F537" s="225" t="s">
        <v>229</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172</v>
      </c>
      <c r="AU537" s="231" t="s">
        <v>168</v>
      </c>
      <c r="AV537" s="13" t="s">
        <v>80</v>
      </c>
      <c r="AW537" s="13" t="s">
        <v>33</v>
      </c>
      <c r="AX537" s="13" t="s">
        <v>72</v>
      </c>
      <c r="AY537" s="231" t="s">
        <v>158</v>
      </c>
    </row>
    <row r="538" s="14" customFormat="1">
      <c r="A538" s="14"/>
      <c r="B538" s="232"/>
      <c r="C538" s="233"/>
      <c r="D538" s="217" t="s">
        <v>172</v>
      </c>
      <c r="E538" s="234" t="s">
        <v>19</v>
      </c>
      <c r="F538" s="235" t="s">
        <v>230</v>
      </c>
      <c r="G538" s="233"/>
      <c r="H538" s="236">
        <v>10.35</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3" customFormat="1">
      <c r="A539" s="13"/>
      <c r="B539" s="222"/>
      <c r="C539" s="223"/>
      <c r="D539" s="217" t="s">
        <v>172</v>
      </c>
      <c r="E539" s="224" t="s">
        <v>19</v>
      </c>
      <c r="F539" s="225" t="s">
        <v>231</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172</v>
      </c>
      <c r="AU539" s="231" t="s">
        <v>168</v>
      </c>
      <c r="AV539" s="13" t="s">
        <v>80</v>
      </c>
      <c r="AW539" s="13" t="s">
        <v>33</v>
      </c>
      <c r="AX539" s="13" t="s">
        <v>72</v>
      </c>
      <c r="AY539" s="231" t="s">
        <v>158</v>
      </c>
    </row>
    <row r="540" s="14" customFormat="1">
      <c r="A540" s="14"/>
      <c r="B540" s="232"/>
      <c r="C540" s="233"/>
      <c r="D540" s="217" t="s">
        <v>172</v>
      </c>
      <c r="E540" s="234" t="s">
        <v>19</v>
      </c>
      <c r="F540" s="235" t="s">
        <v>232</v>
      </c>
      <c r="G540" s="233"/>
      <c r="H540" s="236">
        <v>19.5</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223</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224</v>
      </c>
      <c r="G542" s="233"/>
      <c r="H542" s="236">
        <v>9.4499999999999993</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5" customFormat="1">
      <c r="A543" s="15"/>
      <c r="B543" s="243"/>
      <c r="C543" s="244"/>
      <c r="D543" s="217" t="s">
        <v>172</v>
      </c>
      <c r="E543" s="245" t="s">
        <v>19</v>
      </c>
      <c r="F543" s="246" t="s">
        <v>176</v>
      </c>
      <c r="G543" s="244"/>
      <c r="H543" s="247">
        <v>79.600000000000009</v>
      </c>
      <c r="I543" s="248"/>
      <c r="J543" s="244"/>
      <c r="K543" s="244"/>
      <c r="L543" s="249"/>
      <c r="M543" s="250"/>
      <c r="N543" s="251"/>
      <c r="O543" s="251"/>
      <c r="P543" s="251"/>
      <c r="Q543" s="251"/>
      <c r="R543" s="251"/>
      <c r="S543" s="251"/>
      <c r="T543" s="252"/>
      <c r="U543" s="15"/>
      <c r="V543" s="15"/>
      <c r="W543" s="15"/>
      <c r="X543" s="15"/>
      <c r="Y543" s="15"/>
      <c r="Z543" s="15"/>
      <c r="AA543" s="15"/>
      <c r="AB543" s="15"/>
      <c r="AC543" s="15"/>
      <c r="AD543" s="15"/>
      <c r="AE543" s="15"/>
      <c r="AT543" s="253" t="s">
        <v>172</v>
      </c>
      <c r="AU543" s="253" t="s">
        <v>168</v>
      </c>
      <c r="AV543" s="15" t="s">
        <v>167</v>
      </c>
      <c r="AW543" s="15" t="s">
        <v>33</v>
      </c>
      <c r="AX543" s="15" t="s">
        <v>80</v>
      </c>
      <c r="AY543" s="253" t="s">
        <v>158</v>
      </c>
    </row>
    <row r="544" s="2" customFormat="1" ht="49.05" customHeight="1">
      <c r="A544" s="38"/>
      <c r="B544" s="39"/>
      <c r="C544" s="204" t="s">
        <v>437</v>
      </c>
      <c r="D544" s="204" t="s">
        <v>162</v>
      </c>
      <c r="E544" s="205" t="s">
        <v>438</v>
      </c>
      <c r="F544" s="206" t="s">
        <v>439</v>
      </c>
      <c r="G544" s="207" t="s">
        <v>165</v>
      </c>
      <c r="H544" s="208">
        <v>386.10000000000002</v>
      </c>
      <c r="I544" s="209"/>
      <c r="J544" s="210">
        <f>ROUND(I544*H544,2)</f>
        <v>0</v>
      </c>
      <c r="K544" s="206" t="s">
        <v>166</v>
      </c>
      <c r="L544" s="44"/>
      <c r="M544" s="211" t="s">
        <v>19</v>
      </c>
      <c r="N544" s="212" t="s">
        <v>44</v>
      </c>
      <c r="O544" s="84"/>
      <c r="P544" s="213">
        <f>O544*H544</f>
        <v>0</v>
      </c>
      <c r="Q544" s="213">
        <v>0.00348</v>
      </c>
      <c r="R544" s="213">
        <f>Q544*H544</f>
        <v>1.343628</v>
      </c>
      <c r="S544" s="213">
        <v>0</v>
      </c>
      <c r="T544" s="214">
        <f>S544*H544</f>
        <v>0</v>
      </c>
      <c r="U544" s="38"/>
      <c r="V544" s="38"/>
      <c r="W544" s="38"/>
      <c r="X544" s="38"/>
      <c r="Y544" s="38"/>
      <c r="Z544" s="38"/>
      <c r="AA544" s="38"/>
      <c r="AB544" s="38"/>
      <c r="AC544" s="38"/>
      <c r="AD544" s="38"/>
      <c r="AE544" s="38"/>
      <c r="AR544" s="215" t="s">
        <v>167</v>
      </c>
      <c r="AT544" s="215" t="s">
        <v>162</v>
      </c>
      <c r="AU544" s="215" t="s">
        <v>168</v>
      </c>
      <c r="AY544" s="17" t="s">
        <v>158</v>
      </c>
      <c r="BE544" s="216">
        <f>IF(N544="základní",J544,0)</f>
        <v>0</v>
      </c>
      <c r="BF544" s="216">
        <f>IF(N544="snížená",J544,0)</f>
        <v>0</v>
      </c>
      <c r="BG544" s="216">
        <f>IF(N544="zákl. přenesená",J544,0)</f>
        <v>0</v>
      </c>
      <c r="BH544" s="216">
        <f>IF(N544="sníž. přenesená",J544,0)</f>
        <v>0</v>
      </c>
      <c r="BI544" s="216">
        <f>IF(N544="nulová",J544,0)</f>
        <v>0</v>
      </c>
      <c r="BJ544" s="17" t="s">
        <v>168</v>
      </c>
      <c r="BK544" s="216">
        <f>ROUND(I544*H544,2)</f>
        <v>0</v>
      </c>
      <c r="BL544" s="17" t="s">
        <v>167</v>
      </c>
      <c r="BM544" s="215" t="s">
        <v>440</v>
      </c>
    </row>
    <row r="545" s="13" customFormat="1">
      <c r="A545" s="13"/>
      <c r="B545" s="222"/>
      <c r="C545" s="223"/>
      <c r="D545" s="217" t="s">
        <v>172</v>
      </c>
      <c r="E545" s="224" t="s">
        <v>19</v>
      </c>
      <c r="F545" s="225" t="s">
        <v>226</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172</v>
      </c>
      <c r="AU545" s="231" t="s">
        <v>168</v>
      </c>
      <c r="AV545" s="13" t="s">
        <v>80</v>
      </c>
      <c r="AW545" s="13" t="s">
        <v>33</v>
      </c>
      <c r="AX545" s="13" t="s">
        <v>72</v>
      </c>
      <c r="AY545" s="231" t="s">
        <v>158</v>
      </c>
    </row>
    <row r="546" s="14" customFormat="1">
      <c r="A546" s="14"/>
      <c r="B546" s="232"/>
      <c r="C546" s="233"/>
      <c r="D546" s="217" t="s">
        <v>172</v>
      </c>
      <c r="E546" s="234" t="s">
        <v>19</v>
      </c>
      <c r="F546" s="235" t="s">
        <v>236</v>
      </c>
      <c r="G546" s="233"/>
      <c r="H546" s="236">
        <v>149.80000000000001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229</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237</v>
      </c>
      <c r="G548" s="233"/>
      <c r="H548" s="236">
        <v>72.450000000000003</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3" customFormat="1">
      <c r="A549" s="13"/>
      <c r="B549" s="222"/>
      <c r="C549" s="223"/>
      <c r="D549" s="217" t="s">
        <v>172</v>
      </c>
      <c r="E549" s="224" t="s">
        <v>19</v>
      </c>
      <c r="F549" s="225" t="s">
        <v>238</v>
      </c>
      <c r="G549" s="223"/>
      <c r="H549" s="224" t="s">
        <v>19</v>
      </c>
      <c r="I549" s="226"/>
      <c r="J549" s="223"/>
      <c r="K549" s="223"/>
      <c r="L549" s="227"/>
      <c r="M549" s="228"/>
      <c r="N549" s="229"/>
      <c r="O549" s="229"/>
      <c r="P549" s="229"/>
      <c r="Q549" s="229"/>
      <c r="R549" s="229"/>
      <c r="S549" s="229"/>
      <c r="T549" s="230"/>
      <c r="U549" s="13"/>
      <c r="V549" s="13"/>
      <c r="W549" s="13"/>
      <c r="X549" s="13"/>
      <c r="Y549" s="13"/>
      <c r="Z549" s="13"/>
      <c r="AA549" s="13"/>
      <c r="AB549" s="13"/>
      <c r="AC549" s="13"/>
      <c r="AD549" s="13"/>
      <c r="AE549" s="13"/>
      <c r="AT549" s="231" t="s">
        <v>172</v>
      </c>
      <c r="AU549" s="231" t="s">
        <v>168</v>
      </c>
      <c r="AV549" s="13" t="s">
        <v>80</v>
      </c>
      <c r="AW549" s="13" t="s">
        <v>33</v>
      </c>
      <c r="AX549" s="13" t="s">
        <v>72</v>
      </c>
      <c r="AY549" s="231" t="s">
        <v>158</v>
      </c>
    </row>
    <row r="550" s="14" customFormat="1">
      <c r="A550" s="14"/>
      <c r="B550" s="232"/>
      <c r="C550" s="233"/>
      <c r="D550" s="217" t="s">
        <v>172</v>
      </c>
      <c r="E550" s="234" t="s">
        <v>19</v>
      </c>
      <c r="F550" s="235" t="s">
        <v>239</v>
      </c>
      <c r="G550" s="233"/>
      <c r="H550" s="236">
        <v>36</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3" customFormat="1">
      <c r="A551" s="13"/>
      <c r="B551" s="222"/>
      <c r="C551" s="223"/>
      <c r="D551" s="217" t="s">
        <v>172</v>
      </c>
      <c r="E551" s="224" t="s">
        <v>19</v>
      </c>
      <c r="F551" s="225" t="s">
        <v>231</v>
      </c>
      <c r="G551" s="223"/>
      <c r="H551" s="224" t="s">
        <v>19</v>
      </c>
      <c r="I551" s="226"/>
      <c r="J551" s="223"/>
      <c r="K551" s="223"/>
      <c r="L551" s="227"/>
      <c r="M551" s="228"/>
      <c r="N551" s="229"/>
      <c r="O551" s="229"/>
      <c r="P551" s="229"/>
      <c r="Q551" s="229"/>
      <c r="R551" s="229"/>
      <c r="S551" s="229"/>
      <c r="T551" s="230"/>
      <c r="U551" s="13"/>
      <c r="V551" s="13"/>
      <c r="W551" s="13"/>
      <c r="X551" s="13"/>
      <c r="Y551" s="13"/>
      <c r="Z551" s="13"/>
      <c r="AA551" s="13"/>
      <c r="AB551" s="13"/>
      <c r="AC551" s="13"/>
      <c r="AD551" s="13"/>
      <c r="AE551" s="13"/>
      <c r="AT551" s="231" t="s">
        <v>172</v>
      </c>
      <c r="AU551" s="231" t="s">
        <v>168</v>
      </c>
      <c r="AV551" s="13" t="s">
        <v>80</v>
      </c>
      <c r="AW551" s="13" t="s">
        <v>33</v>
      </c>
      <c r="AX551" s="13" t="s">
        <v>72</v>
      </c>
      <c r="AY551" s="231" t="s">
        <v>158</v>
      </c>
    </row>
    <row r="552" s="14" customFormat="1">
      <c r="A552" s="14"/>
      <c r="B552" s="232"/>
      <c r="C552" s="233"/>
      <c r="D552" s="217" t="s">
        <v>172</v>
      </c>
      <c r="E552" s="234" t="s">
        <v>19</v>
      </c>
      <c r="F552" s="235" t="s">
        <v>240</v>
      </c>
      <c r="G552" s="233"/>
      <c r="H552" s="236">
        <v>136.5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3" customFormat="1">
      <c r="A553" s="13"/>
      <c r="B553" s="222"/>
      <c r="C553" s="223"/>
      <c r="D553" s="217" t="s">
        <v>172</v>
      </c>
      <c r="E553" s="224" t="s">
        <v>19</v>
      </c>
      <c r="F553" s="225" t="s">
        <v>241</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242</v>
      </c>
      <c r="G554" s="233"/>
      <c r="H554" s="236">
        <v>-45</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72</v>
      </c>
      <c r="AY554" s="242" t="s">
        <v>158</v>
      </c>
    </row>
    <row r="555" s="14" customFormat="1">
      <c r="A555" s="14"/>
      <c r="B555" s="232"/>
      <c r="C555" s="233"/>
      <c r="D555" s="217" t="s">
        <v>172</v>
      </c>
      <c r="E555" s="234" t="s">
        <v>19</v>
      </c>
      <c r="F555" s="235" t="s">
        <v>243</v>
      </c>
      <c r="G555" s="233"/>
      <c r="H555" s="236">
        <v>-5.4000000000000004</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244</v>
      </c>
      <c r="G556" s="233"/>
      <c r="H556" s="236">
        <v>-1.6499999999999999</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4" customFormat="1">
      <c r="A557" s="14"/>
      <c r="B557" s="232"/>
      <c r="C557" s="233"/>
      <c r="D557" s="217" t="s">
        <v>172</v>
      </c>
      <c r="E557" s="234" t="s">
        <v>19</v>
      </c>
      <c r="F557" s="235" t="s">
        <v>245</v>
      </c>
      <c r="G557" s="233"/>
      <c r="H557" s="236">
        <v>-0.64000000000000001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238</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246</v>
      </c>
      <c r="G559" s="233"/>
      <c r="H559" s="236">
        <v>-1.2150000000000001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247</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4" customFormat="1">
      <c r="A561" s="14"/>
      <c r="B561" s="232"/>
      <c r="C561" s="233"/>
      <c r="D561" s="217" t="s">
        <v>172</v>
      </c>
      <c r="E561" s="234" t="s">
        <v>19</v>
      </c>
      <c r="F561" s="235" t="s">
        <v>248</v>
      </c>
      <c r="G561" s="233"/>
      <c r="H561" s="236">
        <v>36.75</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172</v>
      </c>
      <c r="AU561" s="242" t="s">
        <v>168</v>
      </c>
      <c r="AV561" s="14" t="s">
        <v>168</v>
      </c>
      <c r="AW561" s="14" t="s">
        <v>33</v>
      </c>
      <c r="AX561" s="14" t="s">
        <v>72</v>
      </c>
      <c r="AY561" s="242" t="s">
        <v>158</v>
      </c>
    </row>
    <row r="562" s="14" customFormat="1">
      <c r="A562" s="14"/>
      <c r="B562" s="232"/>
      <c r="C562" s="233"/>
      <c r="D562" s="217" t="s">
        <v>172</v>
      </c>
      <c r="E562" s="234" t="s">
        <v>19</v>
      </c>
      <c r="F562" s="235" t="s">
        <v>249</v>
      </c>
      <c r="G562" s="233"/>
      <c r="H562" s="236">
        <v>3.3599999999999999</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172</v>
      </c>
      <c r="AU562" s="242" t="s">
        <v>168</v>
      </c>
      <c r="AV562" s="14" t="s">
        <v>168</v>
      </c>
      <c r="AW562" s="14" t="s">
        <v>33</v>
      </c>
      <c r="AX562" s="14" t="s">
        <v>72</v>
      </c>
      <c r="AY562" s="242" t="s">
        <v>158</v>
      </c>
    </row>
    <row r="563" s="14" customFormat="1">
      <c r="A563" s="14"/>
      <c r="B563" s="232"/>
      <c r="C563" s="233"/>
      <c r="D563" s="217" t="s">
        <v>172</v>
      </c>
      <c r="E563" s="234" t="s">
        <v>19</v>
      </c>
      <c r="F563" s="235" t="s">
        <v>250</v>
      </c>
      <c r="G563" s="233"/>
      <c r="H563" s="236">
        <v>2.4849999999999999</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172</v>
      </c>
      <c r="AU563" s="242" t="s">
        <v>168</v>
      </c>
      <c r="AV563" s="14" t="s">
        <v>168</v>
      </c>
      <c r="AW563" s="14" t="s">
        <v>33</v>
      </c>
      <c r="AX563" s="14" t="s">
        <v>72</v>
      </c>
      <c r="AY563" s="242" t="s">
        <v>158</v>
      </c>
    </row>
    <row r="564" s="14" customFormat="1">
      <c r="A564" s="14"/>
      <c r="B564" s="232"/>
      <c r="C564" s="233"/>
      <c r="D564" s="217" t="s">
        <v>172</v>
      </c>
      <c r="E564" s="234" t="s">
        <v>19</v>
      </c>
      <c r="F564" s="235" t="s">
        <v>251</v>
      </c>
      <c r="G564" s="233"/>
      <c r="H564" s="236">
        <v>1.3999999999999999</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238</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4" customFormat="1">
      <c r="A566" s="14"/>
      <c r="B566" s="232"/>
      <c r="C566" s="233"/>
      <c r="D566" s="217" t="s">
        <v>172</v>
      </c>
      <c r="E566" s="234" t="s">
        <v>19</v>
      </c>
      <c r="F566" s="235" t="s">
        <v>252</v>
      </c>
      <c r="G566" s="233"/>
      <c r="H566" s="236">
        <v>1.26</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5" customFormat="1">
      <c r="A567" s="15"/>
      <c r="B567" s="243"/>
      <c r="C567" s="244"/>
      <c r="D567" s="217" t="s">
        <v>172</v>
      </c>
      <c r="E567" s="245" t="s">
        <v>19</v>
      </c>
      <c r="F567" s="246" t="s">
        <v>176</v>
      </c>
      <c r="G567" s="244"/>
      <c r="H567" s="247">
        <v>386.10000000000008</v>
      </c>
      <c r="I567" s="248"/>
      <c r="J567" s="244"/>
      <c r="K567" s="244"/>
      <c r="L567" s="249"/>
      <c r="M567" s="250"/>
      <c r="N567" s="251"/>
      <c r="O567" s="251"/>
      <c r="P567" s="251"/>
      <c r="Q567" s="251"/>
      <c r="R567" s="251"/>
      <c r="S567" s="251"/>
      <c r="T567" s="252"/>
      <c r="U567" s="15"/>
      <c r="V567" s="15"/>
      <c r="W567" s="15"/>
      <c r="X567" s="15"/>
      <c r="Y567" s="15"/>
      <c r="Z567" s="15"/>
      <c r="AA567" s="15"/>
      <c r="AB567" s="15"/>
      <c r="AC567" s="15"/>
      <c r="AD567" s="15"/>
      <c r="AE567" s="15"/>
      <c r="AT567" s="253" t="s">
        <v>172</v>
      </c>
      <c r="AU567" s="253" t="s">
        <v>168</v>
      </c>
      <c r="AV567" s="15" t="s">
        <v>167</v>
      </c>
      <c r="AW567" s="15" t="s">
        <v>33</v>
      </c>
      <c r="AX567" s="15" t="s">
        <v>80</v>
      </c>
      <c r="AY567" s="253" t="s">
        <v>158</v>
      </c>
    </row>
    <row r="568" s="2" customFormat="1" ht="24.15" customHeight="1">
      <c r="A568" s="38"/>
      <c r="B568" s="39"/>
      <c r="C568" s="204" t="s">
        <v>441</v>
      </c>
      <c r="D568" s="204" t="s">
        <v>162</v>
      </c>
      <c r="E568" s="205" t="s">
        <v>442</v>
      </c>
      <c r="F568" s="206" t="s">
        <v>443</v>
      </c>
      <c r="G568" s="207" t="s">
        <v>278</v>
      </c>
      <c r="H568" s="208">
        <v>36.399999999999999</v>
      </c>
      <c r="I568" s="209"/>
      <c r="J568" s="210">
        <f>ROUND(I568*H568,2)</f>
        <v>0</v>
      </c>
      <c r="K568" s="206" t="s">
        <v>166</v>
      </c>
      <c r="L568" s="44"/>
      <c r="M568" s="211" t="s">
        <v>19</v>
      </c>
      <c r="N568" s="212" t="s">
        <v>44</v>
      </c>
      <c r="O568" s="84"/>
      <c r="P568" s="213">
        <f>O568*H568</f>
        <v>0</v>
      </c>
      <c r="Q568" s="213">
        <v>0.020650000000000002</v>
      </c>
      <c r="R568" s="213">
        <f>Q568*H568</f>
        <v>0.75165999999999999</v>
      </c>
      <c r="S568" s="213">
        <v>0</v>
      </c>
      <c r="T568" s="214">
        <f>S568*H568</f>
        <v>0</v>
      </c>
      <c r="U568" s="38"/>
      <c r="V568" s="38"/>
      <c r="W568" s="38"/>
      <c r="X568" s="38"/>
      <c r="Y568" s="38"/>
      <c r="Z568" s="38"/>
      <c r="AA568" s="38"/>
      <c r="AB568" s="38"/>
      <c r="AC568" s="38"/>
      <c r="AD568" s="38"/>
      <c r="AE568" s="38"/>
      <c r="AR568" s="215" t="s">
        <v>167</v>
      </c>
      <c r="AT568" s="215" t="s">
        <v>162</v>
      </c>
      <c r="AU568" s="215" t="s">
        <v>168</v>
      </c>
      <c r="AY568" s="17" t="s">
        <v>158</v>
      </c>
      <c r="BE568" s="216">
        <f>IF(N568="základní",J568,0)</f>
        <v>0</v>
      </c>
      <c r="BF568" s="216">
        <f>IF(N568="snížená",J568,0)</f>
        <v>0</v>
      </c>
      <c r="BG568" s="216">
        <f>IF(N568="zákl. přenesená",J568,0)</f>
        <v>0</v>
      </c>
      <c r="BH568" s="216">
        <f>IF(N568="sníž. přenesená",J568,0)</f>
        <v>0</v>
      </c>
      <c r="BI568" s="216">
        <f>IF(N568="nulová",J568,0)</f>
        <v>0</v>
      </c>
      <c r="BJ568" s="17" t="s">
        <v>168</v>
      </c>
      <c r="BK568" s="216">
        <f>ROUND(I568*H568,2)</f>
        <v>0</v>
      </c>
      <c r="BL568" s="17" t="s">
        <v>167</v>
      </c>
      <c r="BM568" s="215" t="s">
        <v>444</v>
      </c>
    </row>
    <row r="569" s="13" customFormat="1">
      <c r="A569" s="13"/>
      <c r="B569" s="222"/>
      <c r="C569" s="223"/>
      <c r="D569" s="217" t="s">
        <v>172</v>
      </c>
      <c r="E569" s="224" t="s">
        <v>19</v>
      </c>
      <c r="F569" s="225" t="s">
        <v>253</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290</v>
      </c>
      <c r="G570" s="233"/>
      <c r="H570" s="236">
        <v>30</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4" customFormat="1">
      <c r="A571" s="14"/>
      <c r="B571" s="232"/>
      <c r="C571" s="233"/>
      <c r="D571" s="217" t="s">
        <v>172</v>
      </c>
      <c r="E571" s="234" t="s">
        <v>19</v>
      </c>
      <c r="F571" s="235" t="s">
        <v>291</v>
      </c>
      <c r="G571" s="233"/>
      <c r="H571" s="236">
        <v>3.6000000000000001</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172</v>
      </c>
      <c r="AU571" s="242" t="s">
        <v>168</v>
      </c>
      <c r="AV571" s="14" t="s">
        <v>168</v>
      </c>
      <c r="AW571" s="14" t="s">
        <v>33</v>
      </c>
      <c r="AX571" s="14" t="s">
        <v>72</v>
      </c>
      <c r="AY571" s="242" t="s">
        <v>158</v>
      </c>
    </row>
    <row r="572" s="14" customFormat="1">
      <c r="A572" s="14"/>
      <c r="B572" s="232"/>
      <c r="C572" s="233"/>
      <c r="D572" s="217" t="s">
        <v>172</v>
      </c>
      <c r="E572" s="234" t="s">
        <v>19</v>
      </c>
      <c r="F572" s="235" t="s">
        <v>292</v>
      </c>
      <c r="G572" s="233"/>
      <c r="H572" s="236">
        <v>1.1000000000000001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4" customFormat="1">
      <c r="A573" s="14"/>
      <c r="B573" s="232"/>
      <c r="C573" s="233"/>
      <c r="D573" s="217" t="s">
        <v>172</v>
      </c>
      <c r="E573" s="234" t="s">
        <v>19</v>
      </c>
      <c r="F573" s="235" t="s">
        <v>293</v>
      </c>
      <c r="G573" s="233"/>
      <c r="H573" s="236">
        <v>0.80000000000000004</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238</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294</v>
      </c>
      <c r="G575" s="233"/>
      <c r="H575" s="236">
        <v>0.90000000000000002</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5" customFormat="1">
      <c r="A576" s="15"/>
      <c r="B576" s="243"/>
      <c r="C576" s="244"/>
      <c r="D576" s="217" t="s">
        <v>172</v>
      </c>
      <c r="E576" s="245" t="s">
        <v>19</v>
      </c>
      <c r="F576" s="246" t="s">
        <v>176</v>
      </c>
      <c r="G576" s="244"/>
      <c r="H576" s="247">
        <v>36.399999999999999</v>
      </c>
      <c r="I576" s="248"/>
      <c r="J576" s="244"/>
      <c r="K576" s="244"/>
      <c r="L576" s="249"/>
      <c r="M576" s="250"/>
      <c r="N576" s="251"/>
      <c r="O576" s="251"/>
      <c r="P576" s="251"/>
      <c r="Q576" s="251"/>
      <c r="R576" s="251"/>
      <c r="S576" s="251"/>
      <c r="T576" s="252"/>
      <c r="U576" s="15"/>
      <c r="V576" s="15"/>
      <c r="W576" s="15"/>
      <c r="X576" s="15"/>
      <c r="Y576" s="15"/>
      <c r="Z576" s="15"/>
      <c r="AA576" s="15"/>
      <c r="AB576" s="15"/>
      <c r="AC576" s="15"/>
      <c r="AD576" s="15"/>
      <c r="AE576" s="15"/>
      <c r="AT576" s="253" t="s">
        <v>172</v>
      </c>
      <c r="AU576" s="253" t="s">
        <v>168</v>
      </c>
      <c r="AV576" s="15" t="s">
        <v>167</v>
      </c>
      <c r="AW576" s="15" t="s">
        <v>33</v>
      </c>
      <c r="AX576" s="15" t="s">
        <v>80</v>
      </c>
      <c r="AY576" s="253" t="s">
        <v>158</v>
      </c>
    </row>
    <row r="577" s="2" customFormat="1" ht="37.8" customHeight="1">
      <c r="A577" s="38"/>
      <c r="B577" s="39"/>
      <c r="C577" s="204" t="s">
        <v>445</v>
      </c>
      <c r="D577" s="204" t="s">
        <v>162</v>
      </c>
      <c r="E577" s="205" t="s">
        <v>446</v>
      </c>
      <c r="F577" s="206" t="s">
        <v>447</v>
      </c>
      <c r="G577" s="207" t="s">
        <v>165</v>
      </c>
      <c r="H577" s="208">
        <v>65.034999999999997</v>
      </c>
      <c r="I577" s="209"/>
      <c r="J577" s="210">
        <f>ROUND(I577*H577,2)</f>
        <v>0</v>
      </c>
      <c r="K577" s="206" t="s">
        <v>166</v>
      </c>
      <c r="L577" s="44"/>
      <c r="M577" s="211" t="s">
        <v>19</v>
      </c>
      <c r="N577" s="212" t="s">
        <v>44</v>
      </c>
      <c r="O577" s="84"/>
      <c r="P577" s="213">
        <f>O577*H577</f>
        <v>0</v>
      </c>
      <c r="Q577" s="213">
        <v>0</v>
      </c>
      <c r="R577" s="213">
        <f>Q577*H577</f>
        <v>0</v>
      </c>
      <c r="S577" s="213">
        <v>0</v>
      </c>
      <c r="T577" s="214">
        <f>S577*H577</f>
        <v>0</v>
      </c>
      <c r="U577" s="38"/>
      <c r="V577" s="38"/>
      <c r="W577" s="38"/>
      <c r="X577" s="38"/>
      <c r="Y577" s="38"/>
      <c r="Z577" s="38"/>
      <c r="AA577" s="38"/>
      <c r="AB577" s="38"/>
      <c r="AC577" s="38"/>
      <c r="AD577" s="38"/>
      <c r="AE577" s="38"/>
      <c r="AR577" s="215" t="s">
        <v>167</v>
      </c>
      <c r="AT577" s="215" t="s">
        <v>162</v>
      </c>
      <c r="AU577" s="215" t="s">
        <v>168</v>
      </c>
      <c r="AY577" s="17" t="s">
        <v>158</v>
      </c>
      <c r="BE577" s="216">
        <f>IF(N577="základní",J577,0)</f>
        <v>0</v>
      </c>
      <c r="BF577" s="216">
        <f>IF(N577="snížená",J577,0)</f>
        <v>0</v>
      </c>
      <c r="BG577" s="216">
        <f>IF(N577="zákl. přenesená",J577,0)</f>
        <v>0</v>
      </c>
      <c r="BH577" s="216">
        <f>IF(N577="sníž. přenesená",J577,0)</f>
        <v>0</v>
      </c>
      <c r="BI577" s="216">
        <f>IF(N577="nulová",J577,0)</f>
        <v>0</v>
      </c>
      <c r="BJ577" s="17" t="s">
        <v>168</v>
      </c>
      <c r="BK577" s="216">
        <f>ROUND(I577*H577,2)</f>
        <v>0</v>
      </c>
      <c r="BL577" s="17" t="s">
        <v>167</v>
      </c>
      <c r="BM577" s="215" t="s">
        <v>448</v>
      </c>
    </row>
    <row r="578" s="2" customFormat="1">
      <c r="A578" s="38"/>
      <c r="B578" s="39"/>
      <c r="C578" s="40"/>
      <c r="D578" s="217" t="s">
        <v>170</v>
      </c>
      <c r="E578" s="40"/>
      <c r="F578" s="218" t="s">
        <v>449</v>
      </c>
      <c r="G578" s="40"/>
      <c r="H578" s="40"/>
      <c r="I578" s="219"/>
      <c r="J578" s="40"/>
      <c r="K578" s="40"/>
      <c r="L578" s="44"/>
      <c r="M578" s="220"/>
      <c r="N578" s="221"/>
      <c r="O578" s="84"/>
      <c r="P578" s="84"/>
      <c r="Q578" s="84"/>
      <c r="R578" s="84"/>
      <c r="S578" s="84"/>
      <c r="T578" s="85"/>
      <c r="U578" s="38"/>
      <c r="V578" s="38"/>
      <c r="W578" s="38"/>
      <c r="X578" s="38"/>
      <c r="Y578" s="38"/>
      <c r="Z578" s="38"/>
      <c r="AA578" s="38"/>
      <c r="AB578" s="38"/>
      <c r="AC578" s="38"/>
      <c r="AD578" s="38"/>
      <c r="AE578" s="38"/>
      <c r="AT578" s="17" t="s">
        <v>170</v>
      </c>
      <c r="AU578" s="17" t="s">
        <v>168</v>
      </c>
    </row>
    <row r="579" s="13" customFormat="1">
      <c r="A579" s="13"/>
      <c r="B579" s="222"/>
      <c r="C579" s="223"/>
      <c r="D579" s="217" t="s">
        <v>172</v>
      </c>
      <c r="E579" s="224" t="s">
        <v>19</v>
      </c>
      <c r="F579" s="225" t="s">
        <v>173</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172</v>
      </c>
      <c r="AU579" s="231" t="s">
        <v>168</v>
      </c>
      <c r="AV579" s="13" t="s">
        <v>80</v>
      </c>
      <c r="AW579" s="13" t="s">
        <v>33</v>
      </c>
      <c r="AX579" s="13" t="s">
        <v>72</v>
      </c>
      <c r="AY579" s="231" t="s">
        <v>158</v>
      </c>
    </row>
    <row r="580" s="14" customFormat="1">
      <c r="A580" s="14"/>
      <c r="B580" s="232"/>
      <c r="C580" s="233"/>
      <c r="D580" s="217" t="s">
        <v>172</v>
      </c>
      <c r="E580" s="234" t="s">
        <v>19</v>
      </c>
      <c r="F580" s="235" t="s">
        <v>450</v>
      </c>
      <c r="G580" s="233"/>
      <c r="H580" s="236">
        <v>1.8899999999999999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172</v>
      </c>
      <c r="AU580" s="242" t="s">
        <v>168</v>
      </c>
      <c r="AV580" s="14" t="s">
        <v>168</v>
      </c>
      <c r="AW580" s="14" t="s">
        <v>33</v>
      </c>
      <c r="AX580" s="14" t="s">
        <v>72</v>
      </c>
      <c r="AY580" s="242" t="s">
        <v>158</v>
      </c>
    </row>
    <row r="581" s="14" customFormat="1">
      <c r="A581" s="14"/>
      <c r="B581" s="232"/>
      <c r="C581" s="233"/>
      <c r="D581" s="217" t="s">
        <v>172</v>
      </c>
      <c r="E581" s="234" t="s">
        <v>19</v>
      </c>
      <c r="F581" s="235" t="s">
        <v>451</v>
      </c>
      <c r="G581" s="233"/>
      <c r="H581" s="236">
        <v>1.6200000000000001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3" customFormat="1">
      <c r="A582" s="13"/>
      <c r="B582" s="222"/>
      <c r="C582" s="223"/>
      <c r="D582" s="217" t="s">
        <v>172</v>
      </c>
      <c r="E582" s="224" t="s">
        <v>19</v>
      </c>
      <c r="F582" s="225" t="s">
        <v>241</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172</v>
      </c>
      <c r="AU582" s="231" t="s">
        <v>168</v>
      </c>
      <c r="AV582" s="13" t="s">
        <v>80</v>
      </c>
      <c r="AW582" s="13" t="s">
        <v>33</v>
      </c>
      <c r="AX582" s="13" t="s">
        <v>72</v>
      </c>
      <c r="AY582" s="231" t="s">
        <v>158</v>
      </c>
    </row>
    <row r="583" s="14" customFormat="1">
      <c r="A583" s="14"/>
      <c r="B583" s="232"/>
      <c r="C583" s="233"/>
      <c r="D583" s="217" t="s">
        <v>172</v>
      </c>
      <c r="E583" s="234" t="s">
        <v>19</v>
      </c>
      <c r="F583" s="235" t="s">
        <v>452</v>
      </c>
      <c r="G583" s="233"/>
      <c r="H583" s="236">
        <v>45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453</v>
      </c>
      <c r="G584" s="233"/>
      <c r="H584" s="236">
        <v>5.4000000000000004</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454</v>
      </c>
      <c r="G585" s="233"/>
      <c r="H585" s="236">
        <v>1.6499999999999999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455</v>
      </c>
      <c r="G586" s="233"/>
      <c r="H586" s="236">
        <v>0.64000000000000001</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238</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456</v>
      </c>
      <c r="G588" s="233"/>
      <c r="H588" s="236">
        <v>1.2150000000000001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3" customFormat="1">
      <c r="A589" s="13"/>
      <c r="B589" s="222"/>
      <c r="C589" s="223"/>
      <c r="D589" s="217" t="s">
        <v>172</v>
      </c>
      <c r="E589" s="224" t="s">
        <v>19</v>
      </c>
      <c r="F589" s="225" t="s">
        <v>457</v>
      </c>
      <c r="G589" s="223"/>
      <c r="H589" s="224" t="s">
        <v>19</v>
      </c>
      <c r="I589" s="226"/>
      <c r="J589" s="223"/>
      <c r="K589" s="223"/>
      <c r="L589" s="227"/>
      <c r="M589" s="228"/>
      <c r="N589" s="229"/>
      <c r="O589" s="229"/>
      <c r="P589" s="229"/>
      <c r="Q589" s="229"/>
      <c r="R589" s="229"/>
      <c r="S589" s="229"/>
      <c r="T589" s="230"/>
      <c r="U589" s="13"/>
      <c r="V589" s="13"/>
      <c r="W589" s="13"/>
      <c r="X589" s="13"/>
      <c r="Y589" s="13"/>
      <c r="Z589" s="13"/>
      <c r="AA589" s="13"/>
      <c r="AB589" s="13"/>
      <c r="AC589" s="13"/>
      <c r="AD589" s="13"/>
      <c r="AE589" s="13"/>
      <c r="AT589" s="231" t="s">
        <v>172</v>
      </c>
      <c r="AU589" s="231" t="s">
        <v>168</v>
      </c>
      <c r="AV589" s="13" t="s">
        <v>80</v>
      </c>
      <c r="AW589" s="13" t="s">
        <v>33</v>
      </c>
      <c r="AX589" s="13" t="s">
        <v>72</v>
      </c>
      <c r="AY589" s="231" t="s">
        <v>158</v>
      </c>
    </row>
    <row r="590" s="14" customFormat="1">
      <c r="A590" s="14"/>
      <c r="B590" s="232"/>
      <c r="C590" s="233"/>
      <c r="D590" s="217" t="s">
        <v>172</v>
      </c>
      <c r="E590" s="234" t="s">
        <v>19</v>
      </c>
      <c r="F590" s="235" t="s">
        <v>458</v>
      </c>
      <c r="G590" s="233"/>
      <c r="H590" s="236">
        <v>2.1000000000000001</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459</v>
      </c>
      <c r="G591" s="233"/>
      <c r="H591" s="236">
        <v>1.6000000000000001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3" customFormat="1">
      <c r="A592" s="13"/>
      <c r="B592" s="222"/>
      <c r="C592" s="223"/>
      <c r="D592" s="217" t="s">
        <v>172</v>
      </c>
      <c r="E592" s="224" t="s">
        <v>19</v>
      </c>
      <c r="F592" s="225" t="s">
        <v>460</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172</v>
      </c>
      <c r="AU592" s="231" t="s">
        <v>168</v>
      </c>
      <c r="AV592" s="13" t="s">
        <v>80</v>
      </c>
      <c r="AW592" s="13" t="s">
        <v>33</v>
      </c>
      <c r="AX592" s="13" t="s">
        <v>72</v>
      </c>
      <c r="AY592" s="231" t="s">
        <v>158</v>
      </c>
    </row>
    <row r="593" s="14" customFormat="1">
      <c r="A593" s="14"/>
      <c r="B593" s="232"/>
      <c r="C593" s="233"/>
      <c r="D593" s="217" t="s">
        <v>172</v>
      </c>
      <c r="E593" s="234" t="s">
        <v>19</v>
      </c>
      <c r="F593" s="235" t="s">
        <v>455</v>
      </c>
      <c r="G593" s="233"/>
      <c r="H593" s="236">
        <v>0.64000000000000001</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4" customFormat="1">
      <c r="A594" s="14"/>
      <c r="B594" s="232"/>
      <c r="C594" s="233"/>
      <c r="D594" s="217" t="s">
        <v>172</v>
      </c>
      <c r="E594" s="234" t="s">
        <v>19</v>
      </c>
      <c r="F594" s="235" t="s">
        <v>461</v>
      </c>
      <c r="G594" s="233"/>
      <c r="H594" s="236">
        <v>0.88</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172</v>
      </c>
      <c r="AU594" s="242" t="s">
        <v>168</v>
      </c>
      <c r="AV594" s="14" t="s">
        <v>168</v>
      </c>
      <c r="AW594" s="14" t="s">
        <v>33</v>
      </c>
      <c r="AX594" s="14" t="s">
        <v>72</v>
      </c>
      <c r="AY594" s="242" t="s">
        <v>158</v>
      </c>
    </row>
    <row r="595" s="14" customFormat="1">
      <c r="A595" s="14"/>
      <c r="B595" s="232"/>
      <c r="C595" s="233"/>
      <c r="D595" s="217" t="s">
        <v>172</v>
      </c>
      <c r="E595" s="234" t="s">
        <v>19</v>
      </c>
      <c r="F595" s="235" t="s">
        <v>462</v>
      </c>
      <c r="G595" s="233"/>
      <c r="H595" s="236">
        <v>2.3999999999999999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5" customFormat="1">
      <c r="A596" s="15"/>
      <c r="B596" s="243"/>
      <c r="C596" s="244"/>
      <c r="D596" s="217" t="s">
        <v>172</v>
      </c>
      <c r="E596" s="245" t="s">
        <v>19</v>
      </c>
      <c r="F596" s="246" t="s">
        <v>176</v>
      </c>
      <c r="G596" s="244"/>
      <c r="H596" s="247">
        <v>65.035000000000011</v>
      </c>
      <c r="I596" s="248"/>
      <c r="J596" s="244"/>
      <c r="K596" s="244"/>
      <c r="L596" s="249"/>
      <c r="M596" s="250"/>
      <c r="N596" s="251"/>
      <c r="O596" s="251"/>
      <c r="P596" s="251"/>
      <c r="Q596" s="251"/>
      <c r="R596" s="251"/>
      <c r="S596" s="251"/>
      <c r="T596" s="252"/>
      <c r="U596" s="15"/>
      <c r="V596" s="15"/>
      <c r="W596" s="15"/>
      <c r="X596" s="15"/>
      <c r="Y596" s="15"/>
      <c r="Z596" s="15"/>
      <c r="AA596" s="15"/>
      <c r="AB596" s="15"/>
      <c r="AC596" s="15"/>
      <c r="AD596" s="15"/>
      <c r="AE596" s="15"/>
      <c r="AT596" s="253" t="s">
        <v>172</v>
      </c>
      <c r="AU596" s="253" t="s">
        <v>168</v>
      </c>
      <c r="AV596" s="15" t="s">
        <v>167</v>
      </c>
      <c r="AW596" s="15" t="s">
        <v>33</v>
      </c>
      <c r="AX596" s="15" t="s">
        <v>80</v>
      </c>
      <c r="AY596" s="253" t="s">
        <v>158</v>
      </c>
    </row>
    <row r="597" s="2" customFormat="1" ht="14.4" customHeight="1">
      <c r="A597" s="38"/>
      <c r="B597" s="39"/>
      <c r="C597" s="204" t="s">
        <v>463</v>
      </c>
      <c r="D597" s="204" t="s">
        <v>162</v>
      </c>
      <c r="E597" s="205" t="s">
        <v>464</v>
      </c>
      <c r="F597" s="206" t="s">
        <v>465</v>
      </c>
      <c r="G597" s="207" t="s">
        <v>165</v>
      </c>
      <c r="H597" s="208">
        <v>556.755</v>
      </c>
      <c r="I597" s="209"/>
      <c r="J597" s="210">
        <f>ROUND(I597*H597,2)</f>
        <v>0</v>
      </c>
      <c r="K597" s="206" t="s">
        <v>166</v>
      </c>
      <c r="L597" s="44"/>
      <c r="M597" s="211" t="s">
        <v>19</v>
      </c>
      <c r="N597" s="212" t="s">
        <v>44</v>
      </c>
      <c r="O597" s="84"/>
      <c r="P597" s="213">
        <f>O597*H597</f>
        <v>0</v>
      </c>
      <c r="Q597" s="213">
        <v>0</v>
      </c>
      <c r="R597" s="213">
        <f>Q597*H597</f>
        <v>0</v>
      </c>
      <c r="S597" s="213">
        <v>0</v>
      </c>
      <c r="T597" s="214">
        <f>S597*H597</f>
        <v>0</v>
      </c>
      <c r="U597" s="38"/>
      <c r="V597" s="38"/>
      <c r="W597" s="38"/>
      <c r="X597" s="38"/>
      <c r="Y597" s="38"/>
      <c r="Z597" s="38"/>
      <c r="AA597" s="38"/>
      <c r="AB597" s="38"/>
      <c r="AC597" s="38"/>
      <c r="AD597" s="38"/>
      <c r="AE597" s="38"/>
      <c r="AR597" s="215" t="s">
        <v>167</v>
      </c>
      <c r="AT597" s="215" t="s">
        <v>162</v>
      </c>
      <c r="AU597" s="215" t="s">
        <v>168</v>
      </c>
      <c r="AY597" s="17" t="s">
        <v>158</v>
      </c>
      <c r="BE597" s="216">
        <f>IF(N597="základní",J597,0)</f>
        <v>0</v>
      </c>
      <c r="BF597" s="216">
        <f>IF(N597="snížená",J597,0)</f>
        <v>0</v>
      </c>
      <c r="BG597" s="216">
        <f>IF(N597="zákl. přenesená",J597,0)</f>
        <v>0</v>
      </c>
      <c r="BH597" s="216">
        <f>IF(N597="sníž. přenesená",J597,0)</f>
        <v>0</v>
      </c>
      <c r="BI597" s="216">
        <f>IF(N597="nulová",J597,0)</f>
        <v>0</v>
      </c>
      <c r="BJ597" s="17" t="s">
        <v>168</v>
      </c>
      <c r="BK597" s="216">
        <f>ROUND(I597*H597,2)</f>
        <v>0</v>
      </c>
      <c r="BL597" s="17" t="s">
        <v>167</v>
      </c>
      <c r="BM597" s="215" t="s">
        <v>466</v>
      </c>
    </row>
    <row r="598" s="13" customFormat="1">
      <c r="A598" s="13"/>
      <c r="B598" s="222"/>
      <c r="C598" s="223"/>
      <c r="D598" s="217" t="s">
        <v>172</v>
      </c>
      <c r="E598" s="224" t="s">
        <v>19</v>
      </c>
      <c r="F598" s="225" t="s">
        <v>223</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4" customFormat="1">
      <c r="A599" s="14"/>
      <c r="B599" s="232"/>
      <c r="C599" s="233"/>
      <c r="D599" s="217" t="s">
        <v>172</v>
      </c>
      <c r="E599" s="234" t="s">
        <v>19</v>
      </c>
      <c r="F599" s="235" t="s">
        <v>224</v>
      </c>
      <c r="G599" s="233"/>
      <c r="H599" s="236">
        <v>9.4499999999999993</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3" customFormat="1">
      <c r="A600" s="13"/>
      <c r="B600" s="222"/>
      <c r="C600" s="223"/>
      <c r="D600" s="217" t="s">
        <v>172</v>
      </c>
      <c r="E600" s="224" t="s">
        <v>19</v>
      </c>
      <c r="F600" s="225" t="s">
        <v>225</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172</v>
      </c>
      <c r="AU600" s="231" t="s">
        <v>168</v>
      </c>
      <c r="AV600" s="13" t="s">
        <v>80</v>
      </c>
      <c r="AW600" s="13" t="s">
        <v>33</v>
      </c>
      <c r="AX600" s="13" t="s">
        <v>72</v>
      </c>
      <c r="AY600" s="231" t="s">
        <v>158</v>
      </c>
    </row>
    <row r="601" s="13" customFormat="1">
      <c r="A601" s="13"/>
      <c r="B601" s="222"/>
      <c r="C601" s="223"/>
      <c r="D601" s="217" t="s">
        <v>172</v>
      </c>
      <c r="E601" s="224" t="s">
        <v>19</v>
      </c>
      <c r="F601" s="225" t="s">
        <v>226</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227</v>
      </c>
      <c r="G602" s="233"/>
      <c r="H602" s="236">
        <v>21.399999999999999</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228</v>
      </c>
      <c r="G603" s="233"/>
      <c r="H603" s="236">
        <v>9</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229</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230</v>
      </c>
      <c r="G605" s="233"/>
      <c r="H605" s="236">
        <v>10.35</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3" customFormat="1">
      <c r="A606" s="13"/>
      <c r="B606" s="222"/>
      <c r="C606" s="223"/>
      <c r="D606" s="217" t="s">
        <v>172</v>
      </c>
      <c r="E606" s="224" t="s">
        <v>19</v>
      </c>
      <c r="F606" s="225" t="s">
        <v>231</v>
      </c>
      <c r="G606" s="223"/>
      <c r="H606" s="224" t="s">
        <v>19</v>
      </c>
      <c r="I606" s="226"/>
      <c r="J606" s="223"/>
      <c r="K606" s="223"/>
      <c r="L606" s="227"/>
      <c r="M606" s="228"/>
      <c r="N606" s="229"/>
      <c r="O606" s="229"/>
      <c r="P606" s="229"/>
      <c r="Q606" s="229"/>
      <c r="R606" s="229"/>
      <c r="S606" s="229"/>
      <c r="T606" s="230"/>
      <c r="U606" s="13"/>
      <c r="V606" s="13"/>
      <c r="W606" s="13"/>
      <c r="X606" s="13"/>
      <c r="Y606" s="13"/>
      <c r="Z606" s="13"/>
      <c r="AA606" s="13"/>
      <c r="AB606" s="13"/>
      <c r="AC606" s="13"/>
      <c r="AD606" s="13"/>
      <c r="AE606" s="13"/>
      <c r="AT606" s="231" t="s">
        <v>172</v>
      </c>
      <c r="AU606" s="231" t="s">
        <v>168</v>
      </c>
      <c r="AV606" s="13" t="s">
        <v>80</v>
      </c>
      <c r="AW606" s="13" t="s">
        <v>33</v>
      </c>
      <c r="AX606" s="13" t="s">
        <v>72</v>
      </c>
      <c r="AY606" s="231" t="s">
        <v>158</v>
      </c>
    </row>
    <row r="607" s="14" customFormat="1">
      <c r="A607" s="14"/>
      <c r="B607" s="232"/>
      <c r="C607" s="233"/>
      <c r="D607" s="217" t="s">
        <v>172</v>
      </c>
      <c r="E607" s="234" t="s">
        <v>19</v>
      </c>
      <c r="F607" s="235" t="s">
        <v>232</v>
      </c>
      <c r="G607" s="233"/>
      <c r="H607" s="236">
        <v>19.5</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172</v>
      </c>
      <c r="AU607" s="242" t="s">
        <v>168</v>
      </c>
      <c r="AV607" s="14" t="s">
        <v>168</v>
      </c>
      <c r="AW607" s="14" t="s">
        <v>33</v>
      </c>
      <c r="AX607" s="14" t="s">
        <v>72</v>
      </c>
      <c r="AY607" s="242" t="s">
        <v>158</v>
      </c>
    </row>
    <row r="608" s="13" customFormat="1">
      <c r="A608" s="13"/>
      <c r="B608" s="222"/>
      <c r="C608" s="223"/>
      <c r="D608" s="217" t="s">
        <v>172</v>
      </c>
      <c r="E608" s="224" t="s">
        <v>19</v>
      </c>
      <c r="F608" s="225" t="s">
        <v>225</v>
      </c>
      <c r="G608" s="223"/>
      <c r="H608" s="224" t="s">
        <v>19</v>
      </c>
      <c r="I608" s="226"/>
      <c r="J608" s="223"/>
      <c r="K608" s="223"/>
      <c r="L608" s="227"/>
      <c r="M608" s="228"/>
      <c r="N608" s="229"/>
      <c r="O608" s="229"/>
      <c r="P608" s="229"/>
      <c r="Q608" s="229"/>
      <c r="R608" s="229"/>
      <c r="S608" s="229"/>
      <c r="T608" s="230"/>
      <c r="U608" s="13"/>
      <c r="V608" s="13"/>
      <c r="W608" s="13"/>
      <c r="X608" s="13"/>
      <c r="Y608" s="13"/>
      <c r="Z608" s="13"/>
      <c r="AA608" s="13"/>
      <c r="AB608" s="13"/>
      <c r="AC608" s="13"/>
      <c r="AD608" s="13"/>
      <c r="AE608" s="13"/>
      <c r="AT608" s="231" t="s">
        <v>172</v>
      </c>
      <c r="AU608" s="231" t="s">
        <v>168</v>
      </c>
      <c r="AV608" s="13" t="s">
        <v>80</v>
      </c>
      <c r="AW608" s="13" t="s">
        <v>33</v>
      </c>
      <c r="AX608" s="13" t="s">
        <v>72</v>
      </c>
      <c r="AY608" s="231" t="s">
        <v>158</v>
      </c>
    </row>
    <row r="609" s="13" customFormat="1">
      <c r="A609" s="13"/>
      <c r="B609" s="222"/>
      <c r="C609" s="223"/>
      <c r="D609" s="217" t="s">
        <v>172</v>
      </c>
      <c r="E609" s="224" t="s">
        <v>19</v>
      </c>
      <c r="F609" s="225" t="s">
        <v>226</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4" customFormat="1">
      <c r="A610" s="14"/>
      <c r="B610" s="232"/>
      <c r="C610" s="233"/>
      <c r="D610" s="217" t="s">
        <v>172</v>
      </c>
      <c r="E610" s="234" t="s">
        <v>19</v>
      </c>
      <c r="F610" s="235" t="s">
        <v>233</v>
      </c>
      <c r="G610" s="233"/>
      <c r="H610" s="236">
        <v>32.100000000000001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3" customFormat="1">
      <c r="A611" s="13"/>
      <c r="B611" s="222"/>
      <c r="C611" s="223"/>
      <c r="D611" s="217" t="s">
        <v>172</v>
      </c>
      <c r="E611" s="224" t="s">
        <v>19</v>
      </c>
      <c r="F611" s="225" t="s">
        <v>229</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172</v>
      </c>
      <c r="AU611" s="231" t="s">
        <v>168</v>
      </c>
      <c r="AV611" s="13" t="s">
        <v>80</v>
      </c>
      <c r="AW611" s="13" t="s">
        <v>33</v>
      </c>
      <c r="AX611" s="13" t="s">
        <v>72</v>
      </c>
      <c r="AY611" s="231" t="s">
        <v>158</v>
      </c>
    </row>
    <row r="612" s="14" customFormat="1">
      <c r="A612" s="14"/>
      <c r="B612" s="232"/>
      <c r="C612" s="233"/>
      <c r="D612" s="217" t="s">
        <v>172</v>
      </c>
      <c r="E612" s="234" t="s">
        <v>19</v>
      </c>
      <c r="F612" s="235" t="s">
        <v>234</v>
      </c>
      <c r="G612" s="233"/>
      <c r="H612" s="236">
        <v>15.525</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3" customFormat="1">
      <c r="A613" s="13"/>
      <c r="B613" s="222"/>
      <c r="C613" s="223"/>
      <c r="D613" s="217" t="s">
        <v>172</v>
      </c>
      <c r="E613" s="224" t="s">
        <v>19</v>
      </c>
      <c r="F613" s="225" t="s">
        <v>231</v>
      </c>
      <c r="G613" s="223"/>
      <c r="H613" s="224" t="s">
        <v>19</v>
      </c>
      <c r="I613" s="226"/>
      <c r="J613" s="223"/>
      <c r="K613" s="223"/>
      <c r="L613" s="227"/>
      <c r="M613" s="228"/>
      <c r="N613" s="229"/>
      <c r="O613" s="229"/>
      <c r="P613" s="229"/>
      <c r="Q613" s="229"/>
      <c r="R613" s="229"/>
      <c r="S613" s="229"/>
      <c r="T613" s="230"/>
      <c r="U613" s="13"/>
      <c r="V613" s="13"/>
      <c r="W613" s="13"/>
      <c r="X613" s="13"/>
      <c r="Y613" s="13"/>
      <c r="Z613" s="13"/>
      <c r="AA613" s="13"/>
      <c r="AB613" s="13"/>
      <c r="AC613" s="13"/>
      <c r="AD613" s="13"/>
      <c r="AE613" s="13"/>
      <c r="AT613" s="231" t="s">
        <v>172</v>
      </c>
      <c r="AU613" s="231" t="s">
        <v>168</v>
      </c>
      <c r="AV613" s="13" t="s">
        <v>80</v>
      </c>
      <c r="AW613" s="13" t="s">
        <v>33</v>
      </c>
      <c r="AX613" s="13" t="s">
        <v>72</v>
      </c>
      <c r="AY613" s="231" t="s">
        <v>158</v>
      </c>
    </row>
    <row r="614" s="14" customFormat="1">
      <c r="A614" s="14"/>
      <c r="B614" s="232"/>
      <c r="C614" s="233"/>
      <c r="D614" s="217" t="s">
        <v>172</v>
      </c>
      <c r="E614" s="234" t="s">
        <v>19</v>
      </c>
      <c r="F614" s="235" t="s">
        <v>235</v>
      </c>
      <c r="G614" s="233"/>
      <c r="H614" s="236">
        <v>29.25</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3" customFormat="1">
      <c r="A615" s="13"/>
      <c r="B615" s="222"/>
      <c r="C615" s="223"/>
      <c r="D615" s="217" t="s">
        <v>172</v>
      </c>
      <c r="E615" s="224" t="s">
        <v>19</v>
      </c>
      <c r="F615" s="225" t="s">
        <v>226</v>
      </c>
      <c r="G615" s="223"/>
      <c r="H615" s="224" t="s">
        <v>19</v>
      </c>
      <c r="I615" s="226"/>
      <c r="J615" s="223"/>
      <c r="K615" s="223"/>
      <c r="L615" s="227"/>
      <c r="M615" s="228"/>
      <c r="N615" s="229"/>
      <c r="O615" s="229"/>
      <c r="P615" s="229"/>
      <c r="Q615" s="229"/>
      <c r="R615" s="229"/>
      <c r="S615" s="229"/>
      <c r="T615" s="230"/>
      <c r="U615" s="13"/>
      <c r="V615" s="13"/>
      <c r="W615" s="13"/>
      <c r="X615" s="13"/>
      <c r="Y615" s="13"/>
      <c r="Z615" s="13"/>
      <c r="AA615" s="13"/>
      <c r="AB615" s="13"/>
      <c r="AC615" s="13"/>
      <c r="AD615" s="13"/>
      <c r="AE615" s="13"/>
      <c r="AT615" s="231" t="s">
        <v>172</v>
      </c>
      <c r="AU615" s="231" t="s">
        <v>168</v>
      </c>
      <c r="AV615" s="13" t="s">
        <v>80</v>
      </c>
      <c r="AW615" s="13" t="s">
        <v>33</v>
      </c>
      <c r="AX615" s="13" t="s">
        <v>72</v>
      </c>
      <c r="AY615" s="231" t="s">
        <v>158</v>
      </c>
    </row>
    <row r="616" s="14" customFormat="1">
      <c r="A616" s="14"/>
      <c r="B616" s="232"/>
      <c r="C616" s="233"/>
      <c r="D616" s="217" t="s">
        <v>172</v>
      </c>
      <c r="E616" s="234" t="s">
        <v>19</v>
      </c>
      <c r="F616" s="235" t="s">
        <v>236</v>
      </c>
      <c r="G616" s="233"/>
      <c r="H616" s="236">
        <v>149.80000000000001</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3" customFormat="1">
      <c r="A617" s="13"/>
      <c r="B617" s="222"/>
      <c r="C617" s="223"/>
      <c r="D617" s="217" t="s">
        <v>172</v>
      </c>
      <c r="E617" s="224" t="s">
        <v>19</v>
      </c>
      <c r="F617" s="225" t="s">
        <v>229</v>
      </c>
      <c r="G617" s="223"/>
      <c r="H617" s="224" t="s">
        <v>19</v>
      </c>
      <c r="I617" s="226"/>
      <c r="J617" s="223"/>
      <c r="K617" s="223"/>
      <c r="L617" s="227"/>
      <c r="M617" s="228"/>
      <c r="N617" s="229"/>
      <c r="O617" s="229"/>
      <c r="P617" s="229"/>
      <c r="Q617" s="229"/>
      <c r="R617" s="229"/>
      <c r="S617" s="229"/>
      <c r="T617" s="230"/>
      <c r="U617" s="13"/>
      <c r="V617" s="13"/>
      <c r="W617" s="13"/>
      <c r="X617" s="13"/>
      <c r="Y617" s="13"/>
      <c r="Z617" s="13"/>
      <c r="AA617" s="13"/>
      <c r="AB617" s="13"/>
      <c r="AC617" s="13"/>
      <c r="AD617" s="13"/>
      <c r="AE617" s="13"/>
      <c r="AT617" s="231" t="s">
        <v>172</v>
      </c>
      <c r="AU617" s="231" t="s">
        <v>168</v>
      </c>
      <c r="AV617" s="13" t="s">
        <v>80</v>
      </c>
      <c r="AW617" s="13" t="s">
        <v>33</v>
      </c>
      <c r="AX617" s="13" t="s">
        <v>72</v>
      </c>
      <c r="AY617" s="231" t="s">
        <v>158</v>
      </c>
    </row>
    <row r="618" s="14" customFormat="1">
      <c r="A618" s="14"/>
      <c r="B618" s="232"/>
      <c r="C618" s="233"/>
      <c r="D618" s="217" t="s">
        <v>172</v>
      </c>
      <c r="E618" s="234" t="s">
        <v>19</v>
      </c>
      <c r="F618" s="235" t="s">
        <v>237</v>
      </c>
      <c r="G618" s="233"/>
      <c r="H618" s="236">
        <v>72.450000000000003</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33</v>
      </c>
      <c r="AX618" s="14" t="s">
        <v>72</v>
      </c>
      <c r="AY618" s="242" t="s">
        <v>158</v>
      </c>
    </row>
    <row r="619" s="13" customFormat="1">
      <c r="A619" s="13"/>
      <c r="B619" s="222"/>
      <c r="C619" s="223"/>
      <c r="D619" s="217" t="s">
        <v>172</v>
      </c>
      <c r="E619" s="224" t="s">
        <v>19</v>
      </c>
      <c r="F619" s="225" t="s">
        <v>238</v>
      </c>
      <c r="G619" s="223"/>
      <c r="H619" s="224" t="s">
        <v>19</v>
      </c>
      <c r="I619" s="226"/>
      <c r="J619" s="223"/>
      <c r="K619" s="223"/>
      <c r="L619" s="227"/>
      <c r="M619" s="228"/>
      <c r="N619" s="229"/>
      <c r="O619" s="229"/>
      <c r="P619" s="229"/>
      <c r="Q619" s="229"/>
      <c r="R619" s="229"/>
      <c r="S619" s="229"/>
      <c r="T619" s="230"/>
      <c r="U619" s="13"/>
      <c r="V619" s="13"/>
      <c r="W619" s="13"/>
      <c r="X619" s="13"/>
      <c r="Y619" s="13"/>
      <c r="Z619" s="13"/>
      <c r="AA619" s="13"/>
      <c r="AB619" s="13"/>
      <c r="AC619" s="13"/>
      <c r="AD619" s="13"/>
      <c r="AE619" s="13"/>
      <c r="AT619" s="231" t="s">
        <v>172</v>
      </c>
      <c r="AU619" s="231" t="s">
        <v>168</v>
      </c>
      <c r="AV619" s="13" t="s">
        <v>80</v>
      </c>
      <c r="AW619" s="13" t="s">
        <v>33</v>
      </c>
      <c r="AX619" s="13" t="s">
        <v>72</v>
      </c>
      <c r="AY619" s="231" t="s">
        <v>158</v>
      </c>
    </row>
    <row r="620" s="14" customFormat="1">
      <c r="A620" s="14"/>
      <c r="B620" s="232"/>
      <c r="C620" s="233"/>
      <c r="D620" s="217" t="s">
        <v>172</v>
      </c>
      <c r="E620" s="234" t="s">
        <v>19</v>
      </c>
      <c r="F620" s="235" t="s">
        <v>239</v>
      </c>
      <c r="G620" s="233"/>
      <c r="H620" s="236">
        <v>36</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3" customFormat="1">
      <c r="A621" s="13"/>
      <c r="B621" s="222"/>
      <c r="C621" s="223"/>
      <c r="D621" s="217" t="s">
        <v>172</v>
      </c>
      <c r="E621" s="224" t="s">
        <v>19</v>
      </c>
      <c r="F621" s="225" t="s">
        <v>231</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172</v>
      </c>
      <c r="AU621" s="231" t="s">
        <v>168</v>
      </c>
      <c r="AV621" s="13" t="s">
        <v>80</v>
      </c>
      <c r="AW621" s="13" t="s">
        <v>33</v>
      </c>
      <c r="AX621" s="13" t="s">
        <v>72</v>
      </c>
      <c r="AY621" s="231" t="s">
        <v>158</v>
      </c>
    </row>
    <row r="622" s="14" customFormat="1">
      <c r="A622" s="14"/>
      <c r="B622" s="232"/>
      <c r="C622" s="233"/>
      <c r="D622" s="217" t="s">
        <v>172</v>
      </c>
      <c r="E622" s="234" t="s">
        <v>19</v>
      </c>
      <c r="F622" s="235" t="s">
        <v>240</v>
      </c>
      <c r="G622" s="233"/>
      <c r="H622" s="236">
        <v>136.5</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172</v>
      </c>
      <c r="AU622" s="242" t="s">
        <v>168</v>
      </c>
      <c r="AV622" s="14" t="s">
        <v>168</v>
      </c>
      <c r="AW622" s="14" t="s">
        <v>33</v>
      </c>
      <c r="AX622" s="14" t="s">
        <v>72</v>
      </c>
      <c r="AY622" s="242" t="s">
        <v>158</v>
      </c>
    </row>
    <row r="623" s="13" customFormat="1">
      <c r="A623" s="13"/>
      <c r="B623" s="222"/>
      <c r="C623" s="223"/>
      <c r="D623" s="217" t="s">
        <v>172</v>
      </c>
      <c r="E623" s="224" t="s">
        <v>19</v>
      </c>
      <c r="F623" s="225" t="s">
        <v>241</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172</v>
      </c>
      <c r="AU623" s="231" t="s">
        <v>168</v>
      </c>
      <c r="AV623" s="13" t="s">
        <v>80</v>
      </c>
      <c r="AW623" s="13" t="s">
        <v>33</v>
      </c>
      <c r="AX623" s="13" t="s">
        <v>72</v>
      </c>
      <c r="AY623" s="231" t="s">
        <v>158</v>
      </c>
    </row>
    <row r="624" s="14" customFormat="1">
      <c r="A624" s="14"/>
      <c r="B624" s="232"/>
      <c r="C624" s="233"/>
      <c r="D624" s="217" t="s">
        <v>172</v>
      </c>
      <c r="E624" s="234" t="s">
        <v>19</v>
      </c>
      <c r="F624" s="235" t="s">
        <v>242</v>
      </c>
      <c r="G624" s="233"/>
      <c r="H624" s="236">
        <v>-45</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172</v>
      </c>
      <c r="AU624" s="242" t="s">
        <v>168</v>
      </c>
      <c r="AV624" s="14" t="s">
        <v>168</v>
      </c>
      <c r="AW624" s="14" t="s">
        <v>33</v>
      </c>
      <c r="AX624" s="14" t="s">
        <v>72</v>
      </c>
      <c r="AY624" s="242" t="s">
        <v>158</v>
      </c>
    </row>
    <row r="625" s="14" customFormat="1">
      <c r="A625" s="14"/>
      <c r="B625" s="232"/>
      <c r="C625" s="233"/>
      <c r="D625" s="217" t="s">
        <v>172</v>
      </c>
      <c r="E625" s="234" t="s">
        <v>19</v>
      </c>
      <c r="F625" s="235" t="s">
        <v>243</v>
      </c>
      <c r="G625" s="233"/>
      <c r="H625" s="236">
        <v>-5.4000000000000004</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4" customFormat="1">
      <c r="A626" s="14"/>
      <c r="B626" s="232"/>
      <c r="C626" s="233"/>
      <c r="D626" s="217" t="s">
        <v>172</v>
      </c>
      <c r="E626" s="234" t="s">
        <v>19</v>
      </c>
      <c r="F626" s="235" t="s">
        <v>244</v>
      </c>
      <c r="G626" s="233"/>
      <c r="H626" s="236">
        <v>-1.6499999999999999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4" customFormat="1">
      <c r="A627" s="14"/>
      <c r="B627" s="232"/>
      <c r="C627" s="233"/>
      <c r="D627" s="217" t="s">
        <v>172</v>
      </c>
      <c r="E627" s="234" t="s">
        <v>19</v>
      </c>
      <c r="F627" s="235" t="s">
        <v>245</v>
      </c>
      <c r="G627" s="233"/>
      <c r="H627" s="236">
        <v>-0.64000000000000001</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172</v>
      </c>
      <c r="AU627" s="242" t="s">
        <v>168</v>
      </c>
      <c r="AV627" s="14" t="s">
        <v>168</v>
      </c>
      <c r="AW627" s="14" t="s">
        <v>33</v>
      </c>
      <c r="AX627" s="14" t="s">
        <v>72</v>
      </c>
      <c r="AY627" s="242" t="s">
        <v>158</v>
      </c>
    </row>
    <row r="628" s="13" customFormat="1">
      <c r="A628" s="13"/>
      <c r="B628" s="222"/>
      <c r="C628" s="223"/>
      <c r="D628" s="217" t="s">
        <v>172</v>
      </c>
      <c r="E628" s="224" t="s">
        <v>19</v>
      </c>
      <c r="F628" s="225" t="s">
        <v>238</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172</v>
      </c>
      <c r="AU628" s="231" t="s">
        <v>168</v>
      </c>
      <c r="AV628" s="13" t="s">
        <v>80</v>
      </c>
      <c r="AW628" s="13" t="s">
        <v>33</v>
      </c>
      <c r="AX628" s="13" t="s">
        <v>72</v>
      </c>
      <c r="AY628" s="231" t="s">
        <v>158</v>
      </c>
    </row>
    <row r="629" s="14" customFormat="1">
      <c r="A629" s="14"/>
      <c r="B629" s="232"/>
      <c r="C629" s="233"/>
      <c r="D629" s="217" t="s">
        <v>172</v>
      </c>
      <c r="E629" s="234" t="s">
        <v>19</v>
      </c>
      <c r="F629" s="235" t="s">
        <v>246</v>
      </c>
      <c r="G629" s="233"/>
      <c r="H629" s="236">
        <v>-1.2150000000000001</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172</v>
      </c>
      <c r="AU629" s="242" t="s">
        <v>168</v>
      </c>
      <c r="AV629" s="14" t="s">
        <v>168</v>
      </c>
      <c r="AW629" s="14" t="s">
        <v>33</v>
      </c>
      <c r="AX629" s="14" t="s">
        <v>72</v>
      </c>
      <c r="AY629" s="242" t="s">
        <v>158</v>
      </c>
    </row>
    <row r="630" s="13" customFormat="1">
      <c r="A630" s="13"/>
      <c r="B630" s="222"/>
      <c r="C630" s="223"/>
      <c r="D630" s="217" t="s">
        <v>172</v>
      </c>
      <c r="E630" s="224" t="s">
        <v>19</v>
      </c>
      <c r="F630" s="225" t="s">
        <v>247</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172</v>
      </c>
      <c r="AU630" s="231" t="s">
        <v>168</v>
      </c>
      <c r="AV630" s="13" t="s">
        <v>80</v>
      </c>
      <c r="AW630" s="13" t="s">
        <v>33</v>
      </c>
      <c r="AX630" s="13" t="s">
        <v>72</v>
      </c>
      <c r="AY630" s="231" t="s">
        <v>158</v>
      </c>
    </row>
    <row r="631" s="14" customFormat="1">
      <c r="A631" s="14"/>
      <c r="B631" s="232"/>
      <c r="C631" s="233"/>
      <c r="D631" s="217" t="s">
        <v>172</v>
      </c>
      <c r="E631" s="234" t="s">
        <v>19</v>
      </c>
      <c r="F631" s="235" t="s">
        <v>248</v>
      </c>
      <c r="G631" s="233"/>
      <c r="H631" s="236">
        <v>36.75</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4" customFormat="1">
      <c r="A632" s="14"/>
      <c r="B632" s="232"/>
      <c r="C632" s="233"/>
      <c r="D632" s="217" t="s">
        <v>172</v>
      </c>
      <c r="E632" s="234" t="s">
        <v>19</v>
      </c>
      <c r="F632" s="235" t="s">
        <v>249</v>
      </c>
      <c r="G632" s="233"/>
      <c r="H632" s="236">
        <v>3.3599999999999999</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172</v>
      </c>
      <c r="AU632" s="242" t="s">
        <v>168</v>
      </c>
      <c r="AV632" s="14" t="s">
        <v>168</v>
      </c>
      <c r="AW632" s="14" t="s">
        <v>33</v>
      </c>
      <c r="AX632" s="14" t="s">
        <v>72</v>
      </c>
      <c r="AY632" s="242" t="s">
        <v>158</v>
      </c>
    </row>
    <row r="633" s="14" customFormat="1">
      <c r="A633" s="14"/>
      <c r="B633" s="232"/>
      <c r="C633" s="233"/>
      <c r="D633" s="217" t="s">
        <v>172</v>
      </c>
      <c r="E633" s="234" t="s">
        <v>19</v>
      </c>
      <c r="F633" s="235" t="s">
        <v>250</v>
      </c>
      <c r="G633" s="233"/>
      <c r="H633" s="236">
        <v>2.4849999999999999</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172</v>
      </c>
      <c r="AU633" s="242" t="s">
        <v>168</v>
      </c>
      <c r="AV633" s="14" t="s">
        <v>168</v>
      </c>
      <c r="AW633" s="14" t="s">
        <v>33</v>
      </c>
      <c r="AX633" s="14" t="s">
        <v>72</v>
      </c>
      <c r="AY633" s="242" t="s">
        <v>158</v>
      </c>
    </row>
    <row r="634" s="14" customFormat="1">
      <c r="A634" s="14"/>
      <c r="B634" s="232"/>
      <c r="C634" s="233"/>
      <c r="D634" s="217" t="s">
        <v>172</v>
      </c>
      <c r="E634" s="234" t="s">
        <v>19</v>
      </c>
      <c r="F634" s="235" t="s">
        <v>251</v>
      </c>
      <c r="G634" s="233"/>
      <c r="H634" s="236">
        <v>1.3999999999999999</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172</v>
      </c>
      <c r="AU634" s="242" t="s">
        <v>168</v>
      </c>
      <c r="AV634" s="14" t="s">
        <v>168</v>
      </c>
      <c r="AW634" s="14" t="s">
        <v>33</v>
      </c>
      <c r="AX634" s="14" t="s">
        <v>72</v>
      </c>
      <c r="AY634" s="242" t="s">
        <v>158</v>
      </c>
    </row>
    <row r="635" s="13" customFormat="1">
      <c r="A635" s="13"/>
      <c r="B635" s="222"/>
      <c r="C635" s="223"/>
      <c r="D635" s="217" t="s">
        <v>172</v>
      </c>
      <c r="E635" s="224" t="s">
        <v>19</v>
      </c>
      <c r="F635" s="225" t="s">
        <v>238</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252</v>
      </c>
      <c r="G636" s="233"/>
      <c r="H636" s="236">
        <v>1.26</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3" customFormat="1">
      <c r="A637" s="13"/>
      <c r="B637" s="222"/>
      <c r="C637" s="223"/>
      <c r="D637" s="217" t="s">
        <v>172</v>
      </c>
      <c r="E637" s="224" t="s">
        <v>19</v>
      </c>
      <c r="F637" s="225" t="s">
        <v>253</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172</v>
      </c>
      <c r="AU637" s="231" t="s">
        <v>168</v>
      </c>
      <c r="AV637" s="13" t="s">
        <v>80</v>
      </c>
      <c r="AW637" s="13" t="s">
        <v>33</v>
      </c>
      <c r="AX637" s="13" t="s">
        <v>72</v>
      </c>
      <c r="AY637" s="231" t="s">
        <v>158</v>
      </c>
    </row>
    <row r="638" s="14" customFormat="1">
      <c r="A638" s="14"/>
      <c r="B638" s="232"/>
      <c r="C638" s="233"/>
      <c r="D638" s="217" t="s">
        <v>172</v>
      </c>
      <c r="E638" s="234" t="s">
        <v>19</v>
      </c>
      <c r="F638" s="235" t="s">
        <v>267</v>
      </c>
      <c r="G638" s="233"/>
      <c r="H638" s="236">
        <v>10.5</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172</v>
      </c>
      <c r="AU638" s="242" t="s">
        <v>168</v>
      </c>
      <c r="AV638" s="14" t="s">
        <v>168</v>
      </c>
      <c r="AW638" s="14" t="s">
        <v>33</v>
      </c>
      <c r="AX638" s="14" t="s">
        <v>72</v>
      </c>
      <c r="AY638" s="242" t="s">
        <v>158</v>
      </c>
    </row>
    <row r="639" s="14" customFormat="1">
      <c r="A639" s="14"/>
      <c r="B639" s="232"/>
      <c r="C639" s="233"/>
      <c r="D639" s="217" t="s">
        <v>172</v>
      </c>
      <c r="E639" s="234" t="s">
        <v>19</v>
      </c>
      <c r="F639" s="235" t="s">
        <v>268</v>
      </c>
      <c r="G639" s="233"/>
      <c r="H639" s="236">
        <v>1.26</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256</v>
      </c>
      <c r="G640" s="233"/>
      <c r="H640" s="236">
        <v>0.38500000000000001</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4" customFormat="1">
      <c r="A641" s="14"/>
      <c r="B641" s="232"/>
      <c r="C641" s="233"/>
      <c r="D641" s="217" t="s">
        <v>172</v>
      </c>
      <c r="E641" s="234" t="s">
        <v>19</v>
      </c>
      <c r="F641" s="235" t="s">
        <v>257</v>
      </c>
      <c r="G641" s="233"/>
      <c r="H641" s="236">
        <v>0.28000000000000003</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3" customFormat="1">
      <c r="A642" s="13"/>
      <c r="B642" s="222"/>
      <c r="C642" s="223"/>
      <c r="D642" s="217" t="s">
        <v>172</v>
      </c>
      <c r="E642" s="224" t="s">
        <v>19</v>
      </c>
      <c r="F642" s="225" t="s">
        <v>238</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172</v>
      </c>
      <c r="AU642" s="231" t="s">
        <v>168</v>
      </c>
      <c r="AV642" s="13" t="s">
        <v>80</v>
      </c>
      <c r="AW642" s="13" t="s">
        <v>33</v>
      </c>
      <c r="AX642" s="13" t="s">
        <v>72</v>
      </c>
      <c r="AY642" s="231" t="s">
        <v>158</v>
      </c>
    </row>
    <row r="643" s="14" customFormat="1">
      <c r="A643" s="14"/>
      <c r="B643" s="232"/>
      <c r="C643" s="233"/>
      <c r="D643" s="217" t="s">
        <v>172</v>
      </c>
      <c r="E643" s="234" t="s">
        <v>19</v>
      </c>
      <c r="F643" s="235" t="s">
        <v>258</v>
      </c>
      <c r="G643" s="233"/>
      <c r="H643" s="236">
        <v>0.315</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3" customFormat="1">
      <c r="A644" s="13"/>
      <c r="B644" s="222"/>
      <c r="C644" s="223"/>
      <c r="D644" s="217" t="s">
        <v>172</v>
      </c>
      <c r="E644" s="224" t="s">
        <v>19</v>
      </c>
      <c r="F644" s="225" t="s">
        <v>259</v>
      </c>
      <c r="G644" s="223"/>
      <c r="H644" s="224" t="s">
        <v>19</v>
      </c>
      <c r="I644" s="226"/>
      <c r="J644" s="223"/>
      <c r="K644" s="223"/>
      <c r="L644" s="227"/>
      <c r="M644" s="228"/>
      <c r="N644" s="229"/>
      <c r="O644" s="229"/>
      <c r="P644" s="229"/>
      <c r="Q644" s="229"/>
      <c r="R644" s="229"/>
      <c r="S644" s="229"/>
      <c r="T644" s="230"/>
      <c r="U644" s="13"/>
      <c r="V644" s="13"/>
      <c r="W644" s="13"/>
      <c r="X644" s="13"/>
      <c r="Y644" s="13"/>
      <c r="Z644" s="13"/>
      <c r="AA644" s="13"/>
      <c r="AB644" s="13"/>
      <c r="AC644" s="13"/>
      <c r="AD644" s="13"/>
      <c r="AE644" s="13"/>
      <c r="AT644" s="231" t="s">
        <v>172</v>
      </c>
      <c r="AU644" s="231" t="s">
        <v>168</v>
      </c>
      <c r="AV644" s="13" t="s">
        <v>80</v>
      </c>
      <c r="AW644" s="13" t="s">
        <v>33</v>
      </c>
      <c r="AX644" s="13" t="s">
        <v>72</v>
      </c>
      <c r="AY644" s="231" t="s">
        <v>158</v>
      </c>
    </row>
    <row r="645" s="14" customFormat="1">
      <c r="A645" s="14"/>
      <c r="B645" s="232"/>
      <c r="C645" s="233"/>
      <c r="D645" s="217" t="s">
        <v>172</v>
      </c>
      <c r="E645" s="234" t="s">
        <v>19</v>
      </c>
      <c r="F645" s="235" t="s">
        <v>260</v>
      </c>
      <c r="G645" s="233"/>
      <c r="H645" s="236">
        <v>5.04</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172</v>
      </c>
      <c r="AU645" s="242" t="s">
        <v>168</v>
      </c>
      <c r="AV645" s="14" t="s">
        <v>168</v>
      </c>
      <c r="AW645" s="14" t="s">
        <v>33</v>
      </c>
      <c r="AX645" s="14" t="s">
        <v>72</v>
      </c>
      <c r="AY645" s="242" t="s">
        <v>158</v>
      </c>
    </row>
    <row r="646" s="14" customFormat="1">
      <c r="A646" s="14"/>
      <c r="B646" s="232"/>
      <c r="C646" s="233"/>
      <c r="D646" s="217" t="s">
        <v>172</v>
      </c>
      <c r="E646" s="234" t="s">
        <v>19</v>
      </c>
      <c r="F646" s="235" t="s">
        <v>261</v>
      </c>
      <c r="G646" s="233"/>
      <c r="H646" s="236">
        <v>4.8600000000000003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182</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262</v>
      </c>
      <c r="G648" s="233"/>
      <c r="H648" s="236">
        <v>1.44</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556.75500000000011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2" customFormat="1" ht="24.15" customHeight="1">
      <c r="A650" s="38"/>
      <c r="B650" s="39"/>
      <c r="C650" s="204" t="s">
        <v>467</v>
      </c>
      <c r="D650" s="204" t="s">
        <v>162</v>
      </c>
      <c r="E650" s="205" t="s">
        <v>468</v>
      </c>
      <c r="F650" s="206" t="s">
        <v>469</v>
      </c>
      <c r="G650" s="207" t="s">
        <v>278</v>
      </c>
      <c r="H650" s="208">
        <v>168.09</v>
      </c>
      <c r="I650" s="209"/>
      <c r="J650" s="210">
        <f>ROUND(I650*H650,2)</f>
        <v>0</v>
      </c>
      <c r="K650" s="206" t="s">
        <v>166</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167</v>
      </c>
      <c r="AT650" s="215" t="s">
        <v>162</v>
      </c>
      <c r="AU650" s="215" t="s">
        <v>168</v>
      </c>
      <c r="AY650" s="17" t="s">
        <v>158</v>
      </c>
      <c r="BE650" s="216">
        <f>IF(N650="základní",J650,0)</f>
        <v>0</v>
      </c>
      <c r="BF650" s="216">
        <f>IF(N650="snížená",J650,0)</f>
        <v>0</v>
      </c>
      <c r="BG650" s="216">
        <f>IF(N650="zákl. přenesená",J650,0)</f>
        <v>0</v>
      </c>
      <c r="BH650" s="216">
        <f>IF(N650="sníž. přenesená",J650,0)</f>
        <v>0</v>
      </c>
      <c r="BI650" s="216">
        <f>IF(N650="nulová",J650,0)</f>
        <v>0</v>
      </c>
      <c r="BJ650" s="17" t="s">
        <v>168</v>
      </c>
      <c r="BK650" s="216">
        <f>ROUND(I650*H650,2)</f>
        <v>0</v>
      </c>
      <c r="BL650" s="17" t="s">
        <v>167</v>
      </c>
      <c r="BM650" s="215" t="s">
        <v>470</v>
      </c>
    </row>
    <row r="651" s="2" customFormat="1">
      <c r="A651" s="38"/>
      <c r="B651" s="39"/>
      <c r="C651" s="40"/>
      <c r="D651" s="217" t="s">
        <v>170</v>
      </c>
      <c r="E651" s="40"/>
      <c r="F651" s="218" t="s">
        <v>471</v>
      </c>
      <c r="G651" s="40"/>
      <c r="H651" s="40"/>
      <c r="I651" s="219"/>
      <c r="J651" s="40"/>
      <c r="K651" s="40"/>
      <c r="L651" s="44"/>
      <c r="M651" s="220"/>
      <c r="N651" s="221"/>
      <c r="O651" s="84"/>
      <c r="P651" s="84"/>
      <c r="Q651" s="84"/>
      <c r="R651" s="84"/>
      <c r="S651" s="84"/>
      <c r="T651" s="85"/>
      <c r="U651" s="38"/>
      <c r="V651" s="38"/>
      <c r="W651" s="38"/>
      <c r="X651" s="38"/>
      <c r="Y651" s="38"/>
      <c r="Z651" s="38"/>
      <c r="AA651" s="38"/>
      <c r="AB651" s="38"/>
      <c r="AC651" s="38"/>
      <c r="AD651" s="38"/>
      <c r="AE651" s="38"/>
      <c r="AT651" s="17" t="s">
        <v>170</v>
      </c>
      <c r="AU651" s="17" t="s">
        <v>168</v>
      </c>
    </row>
    <row r="652" s="13" customFormat="1">
      <c r="A652" s="13"/>
      <c r="B652" s="222"/>
      <c r="C652" s="223"/>
      <c r="D652" s="217" t="s">
        <v>172</v>
      </c>
      <c r="E652" s="224" t="s">
        <v>19</v>
      </c>
      <c r="F652" s="225" t="s">
        <v>472</v>
      </c>
      <c r="G652" s="223"/>
      <c r="H652" s="224" t="s">
        <v>19</v>
      </c>
      <c r="I652" s="226"/>
      <c r="J652" s="223"/>
      <c r="K652" s="223"/>
      <c r="L652" s="227"/>
      <c r="M652" s="228"/>
      <c r="N652" s="229"/>
      <c r="O652" s="229"/>
      <c r="P652" s="229"/>
      <c r="Q652" s="229"/>
      <c r="R652" s="229"/>
      <c r="S652" s="229"/>
      <c r="T652" s="230"/>
      <c r="U652" s="13"/>
      <c r="V652" s="13"/>
      <c r="W652" s="13"/>
      <c r="X652" s="13"/>
      <c r="Y652" s="13"/>
      <c r="Z652" s="13"/>
      <c r="AA652" s="13"/>
      <c r="AB652" s="13"/>
      <c r="AC652" s="13"/>
      <c r="AD652" s="13"/>
      <c r="AE652" s="13"/>
      <c r="AT652" s="231" t="s">
        <v>172</v>
      </c>
      <c r="AU652" s="231" t="s">
        <v>168</v>
      </c>
      <c r="AV652" s="13" t="s">
        <v>80</v>
      </c>
      <c r="AW652" s="13" t="s">
        <v>33</v>
      </c>
      <c r="AX652" s="13" t="s">
        <v>72</v>
      </c>
      <c r="AY652" s="231" t="s">
        <v>158</v>
      </c>
    </row>
    <row r="653" s="13" customFormat="1">
      <c r="A653" s="13"/>
      <c r="B653" s="222"/>
      <c r="C653" s="223"/>
      <c r="D653" s="217" t="s">
        <v>172</v>
      </c>
      <c r="E653" s="224" t="s">
        <v>19</v>
      </c>
      <c r="F653" s="225" t="s">
        <v>241</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172</v>
      </c>
      <c r="AU653" s="231" t="s">
        <v>168</v>
      </c>
      <c r="AV653" s="13" t="s">
        <v>80</v>
      </c>
      <c r="AW653" s="13" t="s">
        <v>33</v>
      </c>
      <c r="AX653" s="13" t="s">
        <v>72</v>
      </c>
      <c r="AY653" s="231" t="s">
        <v>158</v>
      </c>
    </row>
    <row r="654" s="14" customFormat="1">
      <c r="A654" s="14"/>
      <c r="B654" s="232"/>
      <c r="C654" s="233"/>
      <c r="D654" s="217" t="s">
        <v>172</v>
      </c>
      <c r="E654" s="234" t="s">
        <v>19</v>
      </c>
      <c r="F654" s="235" t="s">
        <v>281</v>
      </c>
      <c r="G654" s="233"/>
      <c r="H654" s="236">
        <v>105</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172</v>
      </c>
      <c r="AU654" s="242" t="s">
        <v>168</v>
      </c>
      <c r="AV654" s="14" t="s">
        <v>168</v>
      </c>
      <c r="AW654" s="14" t="s">
        <v>33</v>
      </c>
      <c r="AX654" s="14" t="s">
        <v>72</v>
      </c>
      <c r="AY654" s="242" t="s">
        <v>158</v>
      </c>
    </row>
    <row r="655" s="14" customFormat="1">
      <c r="A655" s="14"/>
      <c r="B655" s="232"/>
      <c r="C655" s="233"/>
      <c r="D655" s="217" t="s">
        <v>172</v>
      </c>
      <c r="E655" s="234" t="s">
        <v>19</v>
      </c>
      <c r="F655" s="235" t="s">
        <v>282</v>
      </c>
      <c r="G655" s="233"/>
      <c r="H655" s="236">
        <v>9.5999999999999996</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172</v>
      </c>
      <c r="AU655" s="242" t="s">
        <v>168</v>
      </c>
      <c r="AV655" s="14" t="s">
        <v>168</v>
      </c>
      <c r="AW655" s="14" t="s">
        <v>33</v>
      </c>
      <c r="AX655" s="14" t="s">
        <v>72</v>
      </c>
      <c r="AY655" s="242" t="s">
        <v>158</v>
      </c>
    </row>
    <row r="656" s="14" customFormat="1">
      <c r="A656" s="14"/>
      <c r="B656" s="232"/>
      <c r="C656" s="233"/>
      <c r="D656" s="217" t="s">
        <v>172</v>
      </c>
      <c r="E656" s="234" t="s">
        <v>19</v>
      </c>
      <c r="F656" s="235" t="s">
        <v>283</v>
      </c>
      <c r="G656" s="233"/>
      <c r="H656" s="236">
        <v>7.0999999999999996</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172</v>
      </c>
      <c r="AU656" s="242" t="s">
        <v>168</v>
      </c>
      <c r="AV656" s="14" t="s">
        <v>168</v>
      </c>
      <c r="AW656" s="14" t="s">
        <v>33</v>
      </c>
      <c r="AX656" s="14" t="s">
        <v>72</v>
      </c>
      <c r="AY656" s="242" t="s">
        <v>158</v>
      </c>
    </row>
    <row r="657" s="14" customFormat="1">
      <c r="A657" s="14"/>
      <c r="B657" s="232"/>
      <c r="C657" s="233"/>
      <c r="D657" s="217" t="s">
        <v>172</v>
      </c>
      <c r="E657" s="234" t="s">
        <v>19</v>
      </c>
      <c r="F657" s="235" t="s">
        <v>284</v>
      </c>
      <c r="G657" s="233"/>
      <c r="H657" s="236">
        <v>4</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172</v>
      </c>
      <c r="AU657" s="242" t="s">
        <v>168</v>
      </c>
      <c r="AV657" s="14" t="s">
        <v>168</v>
      </c>
      <c r="AW657" s="14" t="s">
        <v>33</v>
      </c>
      <c r="AX657" s="14" t="s">
        <v>72</v>
      </c>
      <c r="AY657" s="242" t="s">
        <v>158</v>
      </c>
    </row>
    <row r="658" s="13" customFormat="1">
      <c r="A658" s="13"/>
      <c r="B658" s="222"/>
      <c r="C658" s="223"/>
      <c r="D658" s="217" t="s">
        <v>172</v>
      </c>
      <c r="E658" s="224" t="s">
        <v>19</v>
      </c>
      <c r="F658" s="225" t="s">
        <v>238</v>
      </c>
      <c r="G658" s="223"/>
      <c r="H658" s="224" t="s">
        <v>19</v>
      </c>
      <c r="I658" s="226"/>
      <c r="J658" s="223"/>
      <c r="K658" s="223"/>
      <c r="L658" s="227"/>
      <c r="M658" s="228"/>
      <c r="N658" s="229"/>
      <c r="O658" s="229"/>
      <c r="P658" s="229"/>
      <c r="Q658" s="229"/>
      <c r="R658" s="229"/>
      <c r="S658" s="229"/>
      <c r="T658" s="230"/>
      <c r="U658" s="13"/>
      <c r="V658" s="13"/>
      <c r="W658" s="13"/>
      <c r="X658" s="13"/>
      <c r="Y658" s="13"/>
      <c r="Z658" s="13"/>
      <c r="AA658" s="13"/>
      <c r="AB658" s="13"/>
      <c r="AC658" s="13"/>
      <c r="AD658" s="13"/>
      <c r="AE658" s="13"/>
      <c r="AT658" s="231" t="s">
        <v>172</v>
      </c>
      <c r="AU658" s="231" t="s">
        <v>168</v>
      </c>
      <c r="AV658" s="13" t="s">
        <v>80</v>
      </c>
      <c r="AW658" s="13" t="s">
        <v>33</v>
      </c>
      <c r="AX658" s="13" t="s">
        <v>72</v>
      </c>
      <c r="AY658" s="231" t="s">
        <v>158</v>
      </c>
    </row>
    <row r="659" s="14" customFormat="1">
      <c r="A659" s="14"/>
      <c r="B659" s="232"/>
      <c r="C659" s="233"/>
      <c r="D659" s="217" t="s">
        <v>172</v>
      </c>
      <c r="E659" s="234" t="s">
        <v>19</v>
      </c>
      <c r="F659" s="235" t="s">
        <v>285</v>
      </c>
      <c r="G659" s="233"/>
      <c r="H659" s="236">
        <v>3.6000000000000001</v>
      </c>
      <c r="I659" s="237"/>
      <c r="J659" s="233"/>
      <c r="K659" s="233"/>
      <c r="L659" s="238"/>
      <c r="M659" s="239"/>
      <c r="N659" s="240"/>
      <c r="O659" s="240"/>
      <c r="P659" s="240"/>
      <c r="Q659" s="240"/>
      <c r="R659" s="240"/>
      <c r="S659" s="240"/>
      <c r="T659" s="241"/>
      <c r="U659" s="14"/>
      <c r="V659" s="14"/>
      <c r="W659" s="14"/>
      <c r="X659" s="14"/>
      <c r="Y659" s="14"/>
      <c r="Z659" s="14"/>
      <c r="AA659" s="14"/>
      <c r="AB659" s="14"/>
      <c r="AC659" s="14"/>
      <c r="AD659" s="14"/>
      <c r="AE659" s="14"/>
      <c r="AT659" s="242" t="s">
        <v>172</v>
      </c>
      <c r="AU659" s="242" t="s">
        <v>168</v>
      </c>
      <c r="AV659" s="14" t="s">
        <v>168</v>
      </c>
      <c r="AW659" s="14" t="s">
        <v>33</v>
      </c>
      <c r="AX659" s="14" t="s">
        <v>72</v>
      </c>
      <c r="AY659" s="242" t="s">
        <v>158</v>
      </c>
    </row>
    <row r="660" s="15" customFormat="1">
      <c r="A660" s="15"/>
      <c r="B660" s="243"/>
      <c r="C660" s="244"/>
      <c r="D660" s="217" t="s">
        <v>172</v>
      </c>
      <c r="E660" s="245" t="s">
        <v>19</v>
      </c>
      <c r="F660" s="246" t="s">
        <v>176</v>
      </c>
      <c r="G660" s="244"/>
      <c r="H660" s="247">
        <v>129.29999999999998</v>
      </c>
      <c r="I660" s="248"/>
      <c r="J660" s="244"/>
      <c r="K660" s="244"/>
      <c r="L660" s="249"/>
      <c r="M660" s="250"/>
      <c r="N660" s="251"/>
      <c r="O660" s="251"/>
      <c r="P660" s="251"/>
      <c r="Q660" s="251"/>
      <c r="R660" s="251"/>
      <c r="S660" s="251"/>
      <c r="T660" s="252"/>
      <c r="U660" s="15"/>
      <c r="V660" s="15"/>
      <c r="W660" s="15"/>
      <c r="X660" s="15"/>
      <c r="Y660" s="15"/>
      <c r="Z660" s="15"/>
      <c r="AA660" s="15"/>
      <c r="AB660" s="15"/>
      <c r="AC660" s="15"/>
      <c r="AD660" s="15"/>
      <c r="AE660" s="15"/>
      <c r="AT660" s="253" t="s">
        <v>172</v>
      </c>
      <c r="AU660" s="253" t="s">
        <v>168</v>
      </c>
      <c r="AV660" s="15" t="s">
        <v>167</v>
      </c>
      <c r="AW660" s="15" t="s">
        <v>33</v>
      </c>
      <c r="AX660" s="15" t="s">
        <v>80</v>
      </c>
      <c r="AY660" s="253" t="s">
        <v>158</v>
      </c>
    </row>
    <row r="661" s="14" customFormat="1">
      <c r="A661" s="14"/>
      <c r="B661" s="232"/>
      <c r="C661" s="233"/>
      <c r="D661" s="217" t="s">
        <v>172</v>
      </c>
      <c r="E661" s="233"/>
      <c r="F661" s="235" t="s">
        <v>473</v>
      </c>
      <c r="G661" s="233"/>
      <c r="H661" s="236">
        <v>168.09</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172</v>
      </c>
      <c r="AU661" s="242" t="s">
        <v>168</v>
      </c>
      <c r="AV661" s="14" t="s">
        <v>168</v>
      </c>
      <c r="AW661" s="14" t="s">
        <v>4</v>
      </c>
      <c r="AX661" s="14" t="s">
        <v>80</v>
      </c>
      <c r="AY661" s="242" t="s">
        <v>158</v>
      </c>
    </row>
    <row r="662" s="12" customFormat="1" ht="22.8" customHeight="1">
      <c r="A662" s="12"/>
      <c r="B662" s="188"/>
      <c r="C662" s="189"/>
      <c r="D662" s="190" t="s">
        <v>71</v>
      </c>
      <c r="E662" s="202" t="s">
        <v>216</v>
      </c>
      <c r="F662" s="202" t="s">
        <v>474</v>
      </c>
      <c r="G662" s="189"/>
      <c r="H662" s="189"/>
      <c r="I662" s="192"/>
      <c r="J662" s="203">
        <f>BK662</f>
        <v>0</v>
      </c>
      <c r="K662" s="189"/>
      <c r="L662" s="194"/>
      <c r="M662" s="195"/>
      <c r="N662" s="196"/>
      <c r="O662" s="196"/>
      <c r="P662" s="197">
        <f>SUM(P663:P703)</f>
        <v>0</v>
      </c>
      <c r="Q662" s="196"/>
      <c r="R662" s="197">
        <f>SUM(R663:R703)</f>
        <v>0.011816</v>
      </c>
      <c r="S662" s="196"/>
      <c r="T662" s="198">
        <f>SUM(T663:T703)</f>
        <v>6.1005400000000005</v>
      </c>
      <c r="U662" s="12"/>
      <c r="V662" s="12"/>
      <c r="W662" s="12"/>
      <c r="X662" s="12"/>
      <c r="Y662" s="12"/>
      <c r="Z662" s="12"/>
      <c r="AA662" s="12"/>
      <c r="AB662" s="12"/>
      <c r="AC662" s="12"/>
      <c r="AD662" s="12"/>
      <c r="AE662" s="12"/>
      <c r="AR662" s="199" t="s">
        <v>80</v>
      </c>
      <c r="AT662" s="200" t="s">
        <v>71</v>
      </c>
      <c r="AU662" s="200" t="s">
        <v>80</v>
      </c>
      <c r="AY662" s="199" t="s">
        <v>158</v>
      </c>
      <c r="BK662" s="201">
        <f>SUM(BK663:BK703)</f>
        <v>0</v>
      </c>
    </row>
    <row r="663" s="2" customFormat="1" ht="37.8" customHeight="1">
      <c r="A663" s="38"/>
      <c r="B663" s="39"/>
      <c r="C663" s="204" t="s">
        <v>475</v>
      </c>
      <c r="D663" s="204" t="s">
        <v>162</v>
      </c>
      <c r="E663" s="205" t="s">
        <v>476</v>
      </c>
      <c r="F663" s="206" t="s">
        <v>477</v>
      </c>
      <c r="G663" s="207" t="s">
        <v>165</v>
      </c>
      <c r="H663" s="208">
        <v>295.39999999999998</v>
      </c>
      <c r="I663" s="209"/>
      <c r="J663" s="210">
        <f>ROUND(I663*H663,2)</f>
        <v>0</v>
      </c>
      <c r="K663" s="206" t="s">
        <v>166</v>
      </c>
      <c r="L663" s="44"/>
      <c r="M663" s="211" t="s">
        <v>19</v>
      </c>
      <c r="N663" s="212" t="s">
        <v>44</v>
      </c>
      <c r="O663" s="84"/>
      <c r="P663" s="213">
        <f>O663*H663</f>
        <v>0</v>
      </c>
      <c r="Q663" s="213">
        <v>4.0000000000000003E-05</v>
      </c>
      <c r="R663" s="213">
        <f>Q663*H663</f>
        <v>0.011816</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478</v>
      </c>
    </row>
    <row r="664" s="2" customFormat="1">
      <c r="A664" s="38"/>
      <c r="B664" s="39"/>
      <c r="C664" s="40"/>
      <c r="D664" s="217" t="s">
        <v>170</v>
      </c>
      <c r="E664" s="40"/>
      <c r="F664" s="218" t="s">
        <v>479</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3" customFormat="1">
      <c r="A665" s="13"/>
      <c r="B665" s="222"/>
      <c r="C665" s="223"/>
      <c r="D665" s="217" t="s">
        <v>172</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172</v>
      </c>
      <c r="AU665" s="231" t="s">
        <v>168</v>
      </c>
      <c r="AV665" s="13" t="s">
        <v>80</v>
      </c>
      <c r="AW665" s="13" t="s">
        <v>33</v>
      </c>
      <c r="AX665" s="13" t="s">
        <v>72</v>
      </c>
      <c r="AY665" s="231" t="s">
        <v>158</v>
      </c>
    </row>
    <row r="666" s="14" customFormat="1">
      <c r="A666" s="14"/>
      <c r="B666" s="232"/>
      <c r="C666" s="233"/>
      <c r="D666" s="217" t="s">
        <v>172</v>
      </c>
      <c r="E666" s="234" t="s">
        <v>19</v>
      </c>
      <c r="F666" s="235" t="s">
        <v>481</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172</v>
      </c>
      <c r="AU666" s="242" t="s">
        <v>168</v>
      </c>
      <c r="AV666" s="14" t="s">
        <v>168</v>
      </c>
      <c r="AW666" s="14" t="s">
        <v>33</v>
      </c>
      <c r="AX666" s="14" t="s">
        <v>72</v>
      </c>
      <c r="AY666" s="242" t="s">
        <v>158</v>
      </c>
    </row>
    <row r="667" s="13" customFormat="1">
      <c r="A667" s="13"/>
      <c r="B667" s="222"/>
      <c r="C667" s="223"/>
      <c r="D667" s="217" t="s">
        <v>172</v>
      </c>
      <c r="E667" s="224" t="s">
        <v>19</v>
      </c>
      <c r="F667" s="225" t="s">
        <v>482</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172</v>
      </c>
      <c r="AU667" s="231" t="s">
        <v>168</v>
      </c>
      <c r="AV667" s="13" t="s">
        <v>80</v>
      </c>
      <c r="AW667" s="13" t="s">
        <v>33</v>
      </c>
      <c r="AX667" s="13" t="s">
        <v>72</v>
      </c>
      <c r="AY667" s="231" t="s">
        <v>158</v>
      </c>
    </row>
    <row r="668" s="14" customFormat="1">
      <c r="A668" s="14"/>
      <c r="B668" s="232"/>
      <c r="C668" s="233"/>
      <c r="D668" s="217" t="s">
        <v>172</v>
      </c>
      <c r="E668" s="234" t="s">
        <v>19</v>
      </c>
      <c r="F668" s="235" t="s">
        <v>483</v>
      </c>
      <c r="G668" s="233"/>
      <c r="H668" s="236">
        <v>156.59999999999999</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172</v>
      </c>
      <c r="AU668" s="242" t="s">
        <v>168</v>
      </c>
      <c r="AV668" s="14" t="s">
        <v>168</v>
      </c>
      <c r="AW668" s="14" t="s">
        <v>33</v>
      </c>
      <c r="AX668" s="14" t="s">
        <v>72</v>
      </c>
      <c r="AY668" s="242" t="s">
        <v>158</v>
      </c>
    </row>
    <row r="669" s="15" customFormat="1">
      <c r="A669" s="15"/>
      <c r="B669" s="243"/>
      <c r="C669" s="244"/>
      <c r="D669" s="217" t="s">
        <v>172</v>
      </c>
      <c r="E669" s="245" t="s">
        <v>19</v>
      </c>
      <c r="F669" s="246" t="s">
        <v>176</v>
      </c>
      <c r="G669" s="244"/>
      <c r="H669" s="247">
        <v>295.39999999999998</v>
      </c>
      <c r="I669" s="248"/>
      <c r="J669" s="244"/>
      <c r="K669" s="244"/>
      <c r="L669" s="249"/>
      <c r="M669" s="250"/>
      <c r="N669" s="251"/>
      <c r="O669" s="251"/>
      <c r="P669" s="251"/>
      <c r="Q669" s="251"/>
      <c r="R669" s="251"/>
      <c r="S669" s="251"/>
      <c r="T669" s="252"/>
      <c r="U669" s="15"/>
      <c r="V669" s="15"/>
      <c r="W669" s="15"/>
      <c r="X669" s="15"/>
      <c r="Y669" s="15"/>
      <c r="Z669" s="15"/>
      <c r="AA669" s="15"/>
      <c r="AB669" s="15"/>
      <c r="AC669" s="15"/>
      <c r="AD669" s="15"/>
      <c r="AE669" s="15"/>
      <c r="AT669" s="253" t="s">
        <v>172</v>
      </c>
      <c r="AU669" s="253" t="s">
        <v>168</v>
      </c>
      <c r="AV669" s="15" t="s">
        <v>167</v>
      </c>
      <c r="AW669" s="15" t="s">
        <v>33</v>
      </c>
      <c r="AX669" s="15" t="s">
        <v>80</v>
      </c>
      <c r="AY669" s="253" t="s">
        <v>158</v>
      </c>
    </row>
    <row r="670" s="2" customFormat="1" ht="24.15" customHeight="1">
      <c r="A670" s="38"/>
      <c r="B670" s="39"/>
      <c r="C670" s="204" t="s">
        <v>484</v>
      </c>
      <c r="D670" s="204" t="s">
        <v>162</v>
      </c>
      <c r="E670" s="205" t="s">
        <v>485</v>
      </c>
      <c r="F670" s="206" t="s">
        <v>486</v>
      </c>
      <c r="G670" s="207" t="s">
        <v>165</v>
      </c>
      <c r="H670" s="208">
        <v>3.7000000000000002</v>
      </c>
      <c r="I670" s="209"/>
      <c r="J670" s="210">
        <f>ROUND(I670*H670,2)</f>
        <v>0</v>
      </c>
      <c r="K670" s="206" t="s">
        <v>166</v>
      </c>
      <c r="L670" s="44"/>
      <c r="M670" s="211" t="s">
        <v>19</v>
      </c>
      <c r="N670" s="212" t="s">
        <v>44</v>
      </c>
      <c r="O670" s="84"/>
      <c r="P670" s="213">
        <f>O670*H670</f>
        <v>0</v>
      </c>
      <c r="Q670" s="213">
        <v>0</v>
      </c>
      <c r="R670" s="213">
        <f>Q670*H670</f>
        <v>0</v>
      </c>
      <c r="S670" s="213">
        <v>0.058999999999999997</v>
      </c>
      <c r="T670" s="214">
        <f>S670*H670</f>
        <v>0.21829999999999999</v>
      </c>
      <c r="U670" s="38"/>
      <c r="V670" s="38"/>
      <c r="W670" s="38"/>
      <c r="X670" s="38"/>
      <c r="Y670" s="38"/>
      <c r="Z670" s="38"/>
      <c r="AA670" s="38"/>
      <c r="AB670" s="38"/>
      <c r="AC670" s="38"/>
      <c r="AD670" s="38"/>
      <c r="AE670" s="38"/>
      <c r="AR670" s="215" t="s">
        <v>167</v>
      </c>
      <c r="AT670" s="215" t="s">
        <v>162</v>
      </c>
      <c r="AU670" s="215" t="s">
        <v>168</v>
      </c>
      <c r="AY670" s="17" t="s">
        <v>158</v>
      </c>
      <c r="BE670" s="216">
        <f>IF(N670="základní",J670,0)</f>
        <v>0</v>
      </c>
      <c r="BF670" s="216">
        <f>IF(N670="snížená",J670,0)</f>
        <v>0</v>
      </c>
      <c r="BG670" s="216">
        <f>IF(N670="zákl. přenesená",J670,0)</f>
        <v>0</v>
      </c>
      <c r="BH670" s="216">
        <f>IF(N670="sníž. přenesená",J670,0)</f>
        <v>0</v>
      </c>
      <c r="BI670" s="216">
        <f>IF(N670="nulová",J670,0)</f>
        <v>0</v>
      </c>
      <c r="BJ670" s="17" t="s">
        <v>168</v>
      </c>
      <c r="BK670" s="216">
        <f>ROUND(I670*H670,2)</f>
        <v>0</v>
      </c>
      <c r="BL670" s="17" t="s">
        <v>167</v>
      </c>
      <c r="BM670" s="215" t="s">
        <v>487</v>
      </c>
    </row>
    <row r="671" s="2" customFormat="1">
      <c r="A671" s="38"/>
      <c r="B671" s="39"/>
      <c r="C671" s="40"/>
      <c r="D671" s="217" t="s">
        <v>170</v>
      </c>
      <c r="E671" s="40"/>
      <c r="F671" s="218" t="s">
        <v>488</v>
      </c>
      <c r="G671" s="40"/>
      <c r="H671" s="40"/>
      <c r="I671" s="219"/>
      <c r="J671" s="40"/>
      <c r="K671" s="40"/>
      <c r="L671" s="44"/>
      <c r="M671" s="220"/>
      <c r="N671" s="221"/>
      <c r="O671" s="84"/>
      <c r="P671" s="84"/>
      <c r="Q671" s="84"/>
      <c r="R671" s="84"/>
      <c r="S671" s="84"/>
      <c r="T671" s="85"/>
      <c r="U671" s="38"/>
      <c r="V671" s="38"/>
      <c r="W671" s="38"/>
      <c r="X671" s="38"/>
      <c r="Y671" s="38"/>
      <c r="Z671" s="38"/>
      <c r="AA671" s="38"/>
      <c r="AB671" s="38"/>
      <c r="AC671" s="38"/>
      <c r="AD671" s="38"/>
      <c r="AE671" s="38"/>
      <c r="AT671" s="17" t="s">
        <v>170</v>
      </c>
      <c r="AU671" s="17" t="s">
        <v>168</v>
      </c>
    </row>
    <row r="672" s="13" customFormat="1">
      <c r="A672" s="13"/>
      <c r="B672" s="222"/>
      <c r="C672" s="223"/>
      <c r="D672" s="217" t="s">
        <v>172</v>
      </c>
      <c r="E672" s="224" t="s">
        <v>19</v>
      </c>
      <c r="F672" s="225" t="s">
        <v>489</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172</v>
      </c>
      <c r="AU672" s="231" t="s">
        <v>168</v>
      </c>
      <c r="AV672" s="13" t="s">
        <v>80</v>
      </c>
      <c r="AW672" s="13" t="s">
        <v>33</v>
      </c>
      <c r="AX672" s="13" t="s">
        <v>72</v>
      </c>
      <c r="AY672" s="231" t="s">
        <v>158</v>
      </c>
    </row>
    <row r="673" s="14" customFormat="1">
      <c r="A673" s="14"/>
      <c r="B673" s="232"/>
      <c r="C673" s="233"/>
      <c r="D673" s="217" t="s">
        <v>172</v>
      </c>
      <c r="E673" s="234" t="s">
        <v>19</v>
      </c>
      <c r="F673" s="235" t="s">
        <v>490</v>
      </c>
      <c r="G673" s="233"/>
      <c r="H673" s="236">
        <v>1.6000000000000001</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172</v>
      </c>
      <c r="AU673" s="242" t="s">
        <v>168</v>
      </c>
      <c r="AV673" s="14" t="s">
        <v>168</v>
      </c>
      <c r="AW673" s="14" t="s">
        <v>33</v>
      </c>
      <c r="AX673" s="14" t="s">
        <v>72</v>
      </c>
      <c r="AY673" s="242" t="s">
        <v>158</v>
      </c>
    </row>
    <row r="674" s="14" customFormat="1">
      <c r="A674" s="14"/>
      <c r="B674" s="232"/>
      <c r="C674" s="233"/>
      <c r="D674" s="217" t="s">
        <v>172</v>
      </c>
      <c r="E674" s="234" t="s">
        <v>19</v>
      </c>
      <c r="F674" s="235" t="s">
        <v>491</v>
      </c>
      <c r="G674" s="233"/>
      <c r="H674" s="236">
        <v>2.1000000000000001</v>
      </c>
      <c r="I674" s="237"/>
      <c r="J674" s="233"/>
      <c r="K674" s="233"/>
      <c r="L674" s="238"/>
      <c r="M674" s="239"/>
      <c r="N674" s="240"/>
      <c r="O674" s="240"/>
      <c r="P674" s="240"/>
      <c r="Q674" s="240"/>
      <c r="R674" s="240"/>
      <c r="S674" s="240"/>
      <c r="T674" s="241"/>
      <c r="U674" s="14"/>
      <c r="V674" s="14"/>
      <c r="W674" s="14"/>
      <c r="X674" s="14"/>
      <c r="Y674" s="14"/>
      <c r="Z674" s="14"/>
      <c r="AA674" s="14"/>
      <c r="AB674" s="14"/>
      <c r="AC674" s="14"/>
      <c r="AD674" s="14"/>
      <c r="AE674" s="14"/>
      <c r="AT674" s="242" t="s">
        <v>172</v>
      </c>
      <c r="AU674" s="242" t="s">
        <v>168</v>
      </c>
      <c r="AV674" s="14" t="s">
        <v>168</v>
      </c>
      <c r="AW674" s="14" t="s">
        <v>33</v>
      </c>
      <c r="AX674" s="14" t="s">
        <v>72</v>
      </c>
      <c r="AY674" s="242" t="s">
        <v>158</v>
      </c>
    </row>
    <row r="675" s="15" customFormat="1">
      <c r="A675" s="15"/>
      <c r="B675" s="243"/>
      <c r="C675" s="244"/>
      <c r="D675" s="217" t="s">
        <v>172</v>
      </c>
      <c r="E675" s="245" t="s">
        <v>19</v>
      </c>
      <c r="F675" s="246" t="s">
        <v>176</v>
      </c>
      <c r="G675" s="244"/>
      <c r="H675" s="247">
        <v>3.7000000000000002</v>
      </c>
      <c r="I675" s="248"/>
      <c r="J675" s="244"/>
      <c r="K675" s="244"/>
      <c r="L675" s="249"/>
      <c r="M675" s="250"/>
      <c r="N675" s="251"/>
      <c r="O675" s="251"/>
      <c r="P675" s="251"/>
      <c r="Q675" s="251"/>
      <c r="R675" s="251"/>
      <c r="S675" s="251"/>
      <c r="T675" s="252"/>
      <c r="U675" s="15"/>
      <c r="V675" s="15"/>
      <c r="W675" s="15"/>
      <c r="X675" s="15"/>
      <c r="Y675" s="15"/>
      <c r="Z675" s="15"/>
      <c r="AA675" s="15"/>
      <c r="AB675" s="15"/>
      <c r="AC675" s="15"/>
      <c r="AD675" s="15"/>
      <c r="AE675" s="15"/>
      <c r="AT675" s="253" t="s">
        <v>172</v>
      </c>
      <c r="AU675" s="253" t="s">
        <v>168</v>
      </c>
      <c r="AV675" s="15" t="s">
        <v>167</v>
      </c>
      <c r="AW675" s="15" t="s">
        <v>33</v>
      </c>
      <c r="AX675" s="15" t="s">
        <v>80</v>
      </c>
      <c r="AY675" s="253" t="s">
        <v>158</v>
      </c>
    </row>
    <row r="676" s="2" customFormat="1" ht="37.8" customHeight="1">
      <c r="A676" s="38"/>
      <c r="B676" s="39"/>
      <c r="C676" s="204" t="s">
        <v>492</v>
      </c>
      <c r="D676" s="204" t="s">
        <v>162</v>
      </c>
      <c r="E676" s="205" t="s">
        <v>493</v>
      </c>
      <c r="F676" s="206" t="s">
        <v>494</v>
      </c>
      <c r="G676" s="207" t="s">
        <v>165</v>
      </c>
      <c r="H676" s="208">
        <v>4.5899999999999999</v>
      </c>
      <c r="I676" s="209"/>
      <c r="J676" s="210">
        <f>ROUND(I676*H676,2)</f>
        <v>0</v>
      </c>
      <c r="K676" s="206" t="s">
        <v>166</v>
      </c>
      <c r="L676" s="44"/>
      <c r="M676" s="211" t="s">
        <v>19</v>
      </c>
      <c r="N676" s="212" t="s">
        <v>44</v>
      </c>
      <c r="O676" s="84"/>
      <c r="P676" s="213">
        <f>O676*H676</f>
        <v>0</v>
      </c>
      <c r="Q676" s="213">
        <v>0</v>
      </c>
      <c r="R676" s="213">
        <f>Q676*H676</f>
        <v>0</v>
      </c>
      <c r="S676" s="213">
        <v>0.087999999999999995</v>
      </c>
      <c r="T676" s="214">
        <f>S676*H676</f>
        <v>0.40391999999999995</v>
      </c>
      <c r="U676" s="38"/>
      <c r="V676" s="38"/>
      <c r="W676" s="38"/>
      <c r="X676" s="38"/>
      <c r="Y676" s="38"/>
      <c r="Z676" s="38"/>
      <c r="AA676" s="38"/>
      <c r="AB676" s="38"/>
      <c r="AC676" s="38"/>
      <c r="AD676" s="38"/>
      <c r="AE676" s="38"/>
      <c r="AR676" s="215" t="s">
        <v>167</v>
      </c>
      <c r="AT676" s="215" t="s">
        <v>162</v>
      </c>
      <c r="AU676" s="215" t="s">
        <v>168</v>
      </c>
      <c r="AY676" s="17" t="s">
        <v>158</v>
      </c>
      <c r="BE676" s="216">
        <f>IF(N676="základní",J676,0)</f>
        <v>0</v>
      </c>
      <c r="BF676" s="216">
        <f>IF(N676="snížená",J676,0)</f>
        <v>0</v>
      </c>
      <c r="BG676" s="216">
        <f>IF(N676="zákl. přenesená",J676,0)</f>
        <v>0</v>
      </c>
      <c r="BH676" s="216">
        <f>IF(N676="sníž. přenesená",J676,0)</f>
        <v>0</v>
      </c>
      <c r="BI676" s="216">
        <f>IF(N676="nulová",J676,0)</f>
        <v>0</v>
      </c>
      <c r="BJ676" s="17" t="s">
        <v>168</v>
      </c>
      <c r="BK676" s="216">
        <f>ROUND(I676*H676,2)</f>
        <v>0</v>
      </c>
      <c r="BL676" s="17" t="s">
        <v>167</v>
      </c>
      <c r="BM676" s="215" t="s">
        <v>495</v>
      </c>
    </row>
    <row r="677" s="2" customFormat="1">
      <c r="A677" s="38"/>
      <c r="B677" s="39"/>
      <c r="C677" s="40"/>
      <c r="D677" s="217" t="s">
        <v>170</v>
      </c>
      <c r="E677" s="40"/>
      <c r="F677" s="218" t="s">
        <v>496</v>
      </c>
      <c r="G677" s="40"/>
      <c r="H677" s="40"/>
      <c r="I677" s="219"/>
      <c r="J677" s="40"/>
      <c r="K677" s="40"/>
      <c r="L677" s="44"/>
      <c r="M677" s="220"/>
      <c r="N677" s="221"/>
      <c r="O677" s="84"/>
      <c r="P677" s="84"/>
      <c r="Q677" s="84"/>
      <c r="R677" s="84"/>
      <c r="S677" s="84"/>
      <c r="T677" s="85"/>
      <c r="U677" s="38"/>
      <c r="V677" s="38"/>
      <c r="W677" s="38"/>
      <c r="X677" s="38"/>
      <c r="Y677" s="38"/>
      <c r="Z677" s="38"/>
      <c r="AA677" s="38"/>
      <c r="AB677" s="38"/>
      <c r="AC677" s="38"/>
      <c r="AD677" s="38"/>
      <c r="AE677" s="38"/>
      <c r="AT677" s="17" t="s">
        <v>170</v>
      </c>
      <c r="AU677" s="17" t="s">
        <v>168</v>
      </c>
    </row>
    <row r="678" s="13" customFormat="1">
      <c r="A678" s="13"/>
      <c r="B678" s="222"/>
      <c r="C678" s="223"/>
      <c r="D678" s="217" t="s">
        <v>172</v>
      </c>
      <c r="E678" s="224" t="s">
        <v>19</v>
      </c>
      <c r="F678" s="225" t="s">
        <v>173</v>
      </c>
      <c r="G678" s="223"/>
      <c r="H678" s="224" t="s">
        <v>19</v>
      </c>
      <c r="I678" s="226"/>
      <c r="J678" s="223"/>
      <c r="K678" s="223"/>
      <c r="L678" s="227"/>
      <c r="M678" s="228"/>
      <c r="N678" s="229"/>
      <c r="O678" s="229"/>
      <c r="P678" s="229"/>
      <c r="Q678" s="229"/>
      <c r="R678" s="229"/>
      <c r="S678" s="229"/>
      <c r="T678" s="230"/>
      <c r="U678" s="13"/>
      <c r="V678" s="13"/>
      <c r="W678" s="13"/>
      <c r="X678" s="13"/>
      <c r="Y678" s="13"/>
      <c r="Z678" s="13"/>
      <c r="AA678" s="13"/>
      <c r="AB678" s="13"/>
      <c r="AC678" s="13"/>
      <c r="AD678" s="13"/>
      <c r="AE678" s="13"/>
      <c r="AT678" s="231" t="s">
        <v>172</v>
      </c>
      <c r="AU678" s="231" t="s">
        <v>168</v>
      </c>
      <c r="AV678" s="13" t="s">
        <v>80</v>
      </c>
      <c r="AW678" s="13" t="s">
        <v>33</v>
      </c>
      <c r="AX678" s="13" t="s">
        <v>72</v>
      </c>
      <c r="AY678" s="231" t="s">
        <v>158</v>
      </c>
    </row>
    <row r="679" s="14" customFormat="1">
      <c r="A679" s="14"/>
      <c r="B679" s="232"/>
      <c r="C679" s="233"/>
      <c r="D679" s="217" t="s">
        <v>172</v>
      </c>
      <c r="E679" s="234" t="s">
        <v>19</v>
      </c>
      <c r="F679" s="235" t="s">
        <v>497</v>
      </c>
      <c r="G679" s="233"/>
      <c r="H679" s="236">
        <v>1.8899999999999999</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172</v>
      </c>
      <c r="AU679" s="242" t="s">
        <v>168</v>
      </c>
      <c r="AV679" s="14" t="s">
        <v>168</v>
      </c>
      <c r="AW679" s="14" t="s">
        <v>33</v>
      </c>
      <c r="AX679" s="14" t="s">
        <v>72</v>
      </c>
      <c r="AY679" s="242" t="s">
        <v>158</v>
      </c>
    </row>
    <row r="680" s="14" customFormat="1">
      <c r="A680" s="14"/>
      <c r="B680" s="232"/>
      <c r="C680" s="233"/>
      <c r="D680" s="217" t="s">
        <v>172</v>
      </c>
      <c r="E680" s="234" t="s">
        <v>19</v>
      </c>
      <c r="F680" s="235" t="s">
        <v>498</v>
      </c>
      <c r="G680" s="233"/>
      <c r="H680" s="236">
        <v>1.6200000000000001</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172</v>
      </c>
      <c r="AU680" s="242" t="s">
        <v>168</v>
      </c>
      <c r="AV680" s="14" t="s">
        <v>168</v>
      </c>
      <c r="AW680" s="14" t="s">
        <v>33</v>
      </c>
      <c r="AX680" s="14" t="s">
        <v>72</v>
      </c>
      <c r="AY680" s="242" t="s">
        <v>158</v>
      </c>
    </row>
    <row r="681" s="13" customFormat="1">
      <c r="A681" s="13"/>
      <c r="B681" s="222"/>
      <c r="C681" s="223"/>
      <c r="D681" s="217" t="s">
        <v>172</v>
      </c>
      <c r="E681" s="224" t="s">
        <v>19</v>
      </c>
      <c r="F681" s="225" t="s">
        <v>460</v>
      </c>
      <c r="G681" s="223"/>
      <c r="H681" s="224" t="s">
        <v>19</v>
      </c>
      <c r="I681" s="226"/>
      <c r="J681" s="223"/>
      <c r="K681" s="223"/>
      <c r="L681" s="227"/>
      <c r="M681" s="228"/>
      <c r="N681" s="229"/>
      <c r="O681" s="229"/>
      <c r="P681" s="229"/>
      <c r="Q681" s="229"/>
      <c r="R681" s="229"/>
      <c r="S681" s="229"/>
      <c r="T681" s="230"/>
      <c r="U681" s="13"/>
      <c r="V681" s="13"/>
      <c r="W681" s="13"/>
      <c r="X681" s="13"/>
      <c r="Y681" s="13"/>
      <c r="Z681" s="13"/>
      <c r="AA681" s="13"/>
      <c r="AB681" s="13"/>
      <c r="AC681" s="13"/>
      <c r="AD681" s="13"/>
      <c r="AE681" s="13"/>
      <c r="AT681" s="231" t="s">
        <v>172</v>
      </c>
      <c r="AU681" s="231" t="s">
        <v>168</v>
      </c>
      <c r="AV681" s="13" t="s">
        <v>80</v>
      </c>
      <c r="AW681" s="13" t="s">
        <v>33</v>
      </c>
      <c r="AX681" s="13" t="s">
        <v>72</v>
      </c>
      <c r="AY681" s="231" t="s">
        <v>158</v>
      </c>
    </row>
    <row r="682" s="14" customFormat="1">
      <c r="A682" s="14"/>
      <c r="B682" s="232"/>
      <c r="C682" s="233"/>
      <c r="D682" s="217" t="s">
        <v>172</v>
      </c>
      <c r="E682" s="234" t="s">
        <v>19</v>
      </c>
      <c r="F682" s="235" t="s">
        <v>455</v>
      </c>
      <c r="G682" s="233"/>
      <c r="H682" s="236">
        <v>0.64000000000000001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168</v>
      </c>
      <c r="AV682" s="14" t="s">
        <v>168</v>
      </c>
      <c r="AW682" s="14" t="s">
        <v>33</v>
      </c>
      <c r="AX682" s="14" t="s">
        <v>72</v>
      </c>
      <c r="AY682" s="242" t="s">
        <v>158</v>
      </c>
    </row>
    <row r="683" s="14" customFormat="1">
      <c r="A683" s="14"/>
      <c r="B683" s="232"/>
      <c r="C683" s="233"/>
      <c r="D683" s="217" t="s">
        <v>172</v>
      </c>
      <c r="E683" s="234" t="s">
        <v>19</v>
      </c>
      <c r="F683" s="235" t="s">
        <v>499</v>
      </c>
      <c r="G683" s="233"/>
      <c r="H683" s="236">
        <v>0.44</v>
      </c>
      <c r="I683" s="237"/>
      <c r="J683" s="233"/>
      <c r="K683" s="233"/>
      <c r="L683" s="238"/>
      <c r="M683" s="239"/>
      <c r="N683" s="240"/>
      <c r="O683" s="240"/>
      <c r="P683" s="240"/>
      <c r="Q683" s="240"/>
      <c r="R683" s="240"/>
      <c r="S683" s="240"/>
      <c r="T683" s="241"/>
      <c r="U683" s="14"/>
      <c r="V683" s="14"/>
      <c r="W683" s="14"/>
      <c r="X683" s="14"/>
      <c r="Y683" s="14"/>
      <c r="Z683" s="14"/>
      <c r="AA683" s="14"/>
      <c r="AB683" s="14"/>
      <c r="AC683" s="14"/>
      <c r="AD683" s="14"/>
      <c r="AE683" s="14"/>
      <c r="AT683" s="242" t="s">
        <v>172</v>
      </c>
      <c r="AU683" s="242" t="s">
        <v>168</v>
      </c>
      <c r="AV683" s="14" t="s">
        <v>168</v>
      </c>
      <c r="AW683" s="14" t="s">
        <v>33</v>
      </c>
      <c r="AX683" s="14" t="s">
        <v>72</v>
      </c>
      <c r="AY683" s="242" t="s">
        <v>158</v>
      </c>
    </row>
    <row r="684" s="15" customFormat="1">
      <c r="A684" s="15"/>
      <c r="B684" s="243"/>
      <c r="C684" s="244"/>
      <c r="D684" s="217" t="s">
        <v>172</v>
      </c>
      <c r="E684" s="245" t="s">
        <v>19</v>
      </c>
      <c r="F684" s="246" t="s">
        <v>176</v>
      </c>
      <c r="G684" s="244"/>
      <c r="H684" s="247">
        <v>4.5899999999999999</v>
      </c>
      <c r="I684" s="248"/>
      <c r="J684" s="244"/>
      <c r="K684" s="244"/>
      <c r="L684" s="249"/>
      <c r="M684" s="250"/>
      <c r="N684" s="251"/>
      <c r="O684" s="251"/>
      <c r="P684" s="251"/>
      <c r="Q684" s="251"/>
      <c r="R684" s="251"/>
      <c r="S684" s="251"/>
      <c r="T684" s="252"/>
      <c r="U684" s="15"/>
      <c r="V684" s="15"/>
      <c r="W684" s="15"/>
      <c r="X684" s="15"/>
      <c r="Y684" s="15"/>
      <c r="Z684" s="15"/>
      <c r="AA684" s="15"/>
      <c r="AB684" s="15"/>
      <c r="AC684" s="15"/>
      <c r="AD684" s="15"/>
      <c r="AE684" s="15"/>
      <c r="AT684" s="253" t="s">
        <v>172</v>
      </c>
      <c r="AU684" s="253" t="s">
        <v>168</v>
      </c>
      <c r="AV684" s="15" t="s">
        <v>167</v>
      </c>
      <c r="AW684" s="15" t="s">
        <v>33</v>
      </c>
      <c r="AX684" s="15" t="s">
        <v>80</v>
      </c>
      <c r="AY684" s="253" t="s">
        <v>158</v>
      </c>
    </row>
    <row r="685" s="2" customFormat="1" ht="37.8" customHeight="1">
      <c r="A685" s="38"/>
      <c r="B685" s="39"/>
      <c r="C685" s="204" t="s">
        <v>500</v>
      </c>
      <c r="D685" s="204" t="s">
        <v>162</v>
      </c>
      <c r="E685" s="205" t="s">
        <v>501</v>
      </c>
      <c r="F685" s="206" t="s">
        <v>502</v>
      </c>
      <c r="G685" s="207" t="s">
        <v>165</v>
      </c>
      <c r="H685" s="208">
        <v>342.39499999999998</v>
      </c>
      <c r="I685" s="209"/>
      <c r="J685" s="210">
        <f>ROUND(I685*H685,2)</f>
        <v>0</v>
      </c>
      <c r="K685" s="206" t="s">
        <v>166</v>
      </c>
      <c r="L685" s="44"/>
      <c r="M685" s="211" t="s">
        <v>19</v>
      </c>
      <c r="N685" s="212" t="s">
        <v>44</v>
      </c>
      <c r="O685" s="84"/>
      <c r="P685" s="213">
        <f>O685*H685</f>
        <v>0</v>
      </c>
      <c r="Q685" s="213">
        <v>0</v>
      </c>
      <c r="R685" s="213">
        <f>Q685*H685</f>
        <v>0</v>
      </c>
      <c r="S685" s="213">
        <v>0.016</v>
      </c>
      <c r="T685" s="214">
        <f>S685*H685</f>
        <v>5.4783200000000001</v>
      </c>
      <c r="U685" s="38"/>
      <c r="V685" s="38"/>
      <c r="W685" s="38"/>
      <c r="X685" s="38"/>
      <c r="Y685" s="38"/>
      <c r="Z685" s="38"/>
      <c r="AA685" s="38"/>
      <c r="AB685" s="38"/>
      <c r="AC685" s="38"/>
      <c r="AD685" s="38"/>
      <c r="AE685" s="38"/>
      <c r="AR685" s="215" t="s">
        <v>167</v>
      </c>
      <c r="AT685" s="215" t="s">
        <v>162</v>
      </c>
      <c r="AU685" s="215" t="s">
        <v>168</v>
      </c>
      <c r="AY685" s="17" t="s">
        <v>158</v>
      </c>
      <c r="BE685" s="216">
        <f>IF(N685="základní",J685,0)</f>
        <v>0</v>
      </c>
      <c r="BF685" s="216">
        <f>IF(N685="snížená",J685,0)</f>
        <v>0</v>
      </c>
      <c r="BG685" s="216">
        <f>IF(N685="zákl. přenesená",J685,0)</f>
        <v>0</v>
      </c>
      <c r="BH685" s="216">
        <f>IF(N685="sníž. přenesená",J685,0)</f>
        <v>0</v>
      </c>
      <c r="BI685" s="216">
        <f>IF(N685="nulová",J685,0)</f>
        <v>0</v>
      </c>
      <c r="BJ685" s="17" t="s">
        <v>168</v>
      </c>
      <c r="BK685" s="216">
        <f>ROUND(I685*H685,2)</f>
        <v>0</v>
      </c>
      <c r="BL685" s="17" t="s">
        <v>167</v>
      </c>
      <c r="BM685" s="215" t="s">
        <v>503</v>
      </c>
    </row>
    <row r="686" s="13" customFormat="1">
      <c r="A686" s="13"/>
      <c r="B686" s="222"/>
      <c r="C686" s="223"/>
      <c r="D686" s="217" t="s">
        <v>172</v>
      </c>
      <c r="E686" s="224" t="s">
        <v>19</v>
      </c>
      <c r="F686" s="225" t="s">
        <v>226</v>
      </c>
      <c r="G686" s="223"/>
      <c r="H686" s="224" t="s">
        <v>19</v>
      </c>
      <c r="I686" s="226"/>
      <c r="J686" s="223"/>
      <c r="K686" s="223"/>
      <c r="L686" s="227"/>
      <c r="M686" s="228"/>
      <c r="N686" s="229"/>
      <c r="O686" s="229"/>
      <c r="P686" s="229"/>
      <c r="Q686" s="229"/>
      <c r="R686" s="229"/>
      <c r="S686" s="229"/>
      <c r="T686" s="230"/>
      <c r="U686" s="13"/>
      <c r="V686" s="13"/>
      <c r="W686" s="13"/>
      <c r="X686" s="13"/>
      <c r="Y686" s="13"/>
      <c r="Z686" s="13"/>
      <c r="AA686" s="13"/>
      <c r="AB686" s="13"/>
      <c r="AC686" s="13"/>
      <c r="AD686" s="13"/>
      <c r="AE686" s="13"/>
      <c r="AT686" s="231" t="s">
        <v>172</v>
      </c>
      <c r="AU686" s="231" t="s">
        <v>168</v>
      </c>
      <c r="AV686" s="13" t="s">
        <v>80</v>
      </c>
      <c r="AW686" s="13" t="s">
        <v>33</v>
      </c>
      <c r="AX686" s="13" t="s">
        <v>72</v>
      </c>
      <c r="AY686" s="231" t="s">
        <v>158</v>
      </c>
    </row>
    <row r="687" s="14" customFormat="1">
      <c r="A687" s="14"/>
      <c r="B687" s="232"/>
      <c r="C687" s="233"/>
      <c r="D687" s="217" t="s">
        <v>172</v>
      </c>
      <c r="E687" s="234" t="s">
        <v>19</v>
      </c>
      <c r="F687" s="235" t="s">
        <v>504</v>
      </c>
      <c r="G687" s="233"/>
      <c r="H687" s="236">
        <v>146.30000000000001</v>
      </c>
      <c r="I687" s="237"/>
      <c r="J687" s="233"/>
      <c r="K687" s="233"/>
      <c r="L687" s="238"/>
      <c r="M687" s="239"/>
      <c r="N687" s="240"/>
      <c r="O687" s="240"/>
      <c r="P687" s="240"/>
      <c r="Q687" s="240"/>
      <c r="R687" s="240"/>
      <c r="S687" s="240"/>
      <c r="T687" s="241"/>
      <c r="U687" s="14"/>
      <c r="V687" s="14"/>
      <c r="W687" s="14"/>
      <c r="X687" s="14"/>
      <c r="Y687" s="14"/>
      <c r="Z687" s="14"/>
      <c r="AA687" s="14"/>
      <c r="AB687" s="14"/>
      <c r="AC687" s="14"/>
      <c r="AD687" s="14"/>
      <c r="AE687" s="14"/>
      <c r="AT687" s="242" t="s">
        <v>172</v>
      </c>
      <c r="AU687" s="242" t="s">
        <v>168</v>
      </c>
      <c r="AV687" s="14" t="s">
        <v>168</v>
      </c>
      <c r="AW687" s="14" t="s">
        <v>33</v>
      </c>
      <c r="AX687" s="14" t="s">
        <v>72</v>
      </c>
      <c r="AY687" s="242" t="s">
        <v>158</v>
      </c>
    </row>
    <row r="688" s="13" customFormat="1">
      <c r="A688" s="13"/>
      <c r="B688" s="222"/>
      <c r="C688" s="223"/>
      <c r="D688" s="217" t="s">
        <v>172</v>
      </c>
      <c r="E688" s="224" t="s">
        <v>19</v>
      </c>
      <c r="F688" s="225" t="s">
        <v>229</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168</v>
      </c>
      <c r="AV688" s="13" t="s">
        <v>80</v>
      </c>
      <c r="AW688" s="13" t="s">
        <v>33</v>
      </c>
      <c r="AX688" s="13" t="s">
        <v>72</v>
      </c>
      <c r="AY688" s="231" t="s">
        <v>158</v>
      </c>
    </row>
    <row r="689" s="14" customFormat="1">
      <c r="A689" s="14"/>
      <c r="B689" s="232"/>
      <c r="C689" s="233"/>
      <c r="D689" s="217" t="s">
        <v>172</v>
      </c>
      <c r="E689" s="234" t="s">
        <v>19</v>
      </c>
      <c r="F689" s="235" t="s">
        <v>237</v>
      </c>
      <c r="G689" s="233"/>
      <c r="H689" s="236">
        <v>72.450000000000003</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168</v>
      </c>
      <c r="AV689" s="14" t="s">
        <v>168</v>
      </c>
      <c r="AW689" s="14" t="s">
        <v>33</v>
      </c>
      <c r="AX689" s="14" t="s">
        <v>72</v>
      </c>
      <c r="AY689" s="242" t="s">
        <v>158</v>
      </c>
    </row>
    <row r="690" s="13" customFormat="1">
      <c r="A690" s="13"/>
      <c r="B690" s="222"/>
      <c r="C690" s="223"/>
      <c r="D690" s="217" t="s">
        <v>172</v>
      </c>
      <c r="E690" s="224" t="s">
        <v>19</v>
      </c>
      <c r="F690" s="225" t="s">
        <v>238</v>
      </c>
      <c r="G690" s="223"/>
      <c r="H690" s="224" t="s">
        <v>19</v>
      </c>
      <c r="I690" s="226"/>
      <c r="J690" s="223"/>
      <c r="K690" s="223"/>
      <c r="L690" s="227"/>
      <c r="M690" s="228"/>
      <c r="N690" s="229"/>
      <c r="O690" s="229"/>
      <c r="P690" s="229"/>
      <c r="Q690" s="229"/>
      <c r="R690" s="229"/>
      <c r="S690" s="229"/>
      <c r="T690" s="230"/>
      <c r="U690" s="13"/>
      <c r="V690" s="13"/>
      <c r="W690" s="13"/>
      <c r="X690" s="13"/>
      <c r="Y690" s="13"/>
      <c r="Z690" s="13"/>
      <c r="AA690" s="13"/>
      <c r="AB690" s="13"/>
      <c r="AC690" s="13"/>
      <c r="AD690" s="13"/>
      <c r="AE690" s="13"/>
      <c r="AT690" s="231" t="s">
        <v>172</v>
      </c>
      <c r="AU690" s="231" t="s">
        <v>168</v>
      </c>
      <c r="AV690" s="13" t="s">
        <v>80</v>
      </c>
      <c r="AW690" s="13" t="s">
        <v>33</v>
      </c>
      <c r="AX690" s="13" t="s">
        <v>72</v>
      </c>
      <c r="AY690" s="231" t="s">
        <v>158</v>
      </c>
    </row>
    <row r="691" s="14" customFormat="1">
      <c r="A691" s="14"/>
      <c r="B691" s="232"/>
      <c r="C691" s="233"/>
      <c r="D691" s="217" t="s">
        <v>172</v>
      </c>
      <c r="E691" s="234" t="s">
        <v>19</v>
      </c>
      <c r="F691" s="235" t="s">
        <v>239</v>
      </c>
      <c r="G691" s="233"/>
      <c r="H691" s="236">
        <v>36</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172</v>
      </c>
      <c r="AU691" s="242" t="s">
        <v>168</v>
      </c>
      <c r="AV691" s="14" t="s">
        <v>168</v>
      </c>
      <c r="AW691" s="14" t="s">
        <v>33</v>
      </c>
      <c r="AX691" s="14" t="s">
        <v>72</v>
      </c>
      <c r="AY691" s="242" t="s">
        <v>158</v>
      </c>
    </row>
    <row r="692" s="13" customFormat="1">
      <c r="A692" s="13"/>
      <c r="B692" s="222"/>
      <c r="C692" s="223"/>
      <c r="D692" s="217" t="s">
        <v>172</v>
      </c>
      <c r="E692" s="224" t="s">
        <v>19</v>
      </c>
      <c r="F692" s="225" t="s">
        <v>231</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172</v>
      </c>
      <c r="AU692" s="231" t="s">
        <v>168</v>
      </c>
      <c r="AV692" s="13" t="s">
        <v>80</v>
      </c>
      <c r="AW692" s="13" t="s">
        <v>33</v>
      </c>
      <c r="AX692" s="13" t="s">
        <v>72</v>
      </c>
      <c r="AY692" s="231" t="s">
        <v>158</v>
      </c>
    </row>
    <row r="693" s="14" customFormat="1">
      <c r="A693" s="14"/>
      <c r="B693" s="232"/>
      <c r="C693" s="233"/>
      <c r="D693" s="217" t="s">
        <v>172</v>
      </c>
      <c r="E693" s="234" t="s">
        <v>19</v>
      </c>
      <c r="F693" s="235" t="s">
        <v>505</v>
      </c>
      <c r="G693" s="233"/>
      <c r="H693" s="236">
        <v>133</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172</v>
      </c>
      <c r="AU693" s="242" t="s">
        <v>168</v>
      </c>
      <c r="AV693" s="14" t="s">
        <v>168</v>
      </c>
      <c r="AW693" s="14" t="s">
        <v>33</v>
      </c>
      <c r="AX693" s="14" t="s">
        <v>72</v>
      </c>
      <c r="AY693" s="242" t="s">
        <v>158</v>
      </c>
    </row>
    <row r="694" s="13" customFormat="1">
      <c r="A694" s="13"/>
      <c r="B694" s="222"/>
      <c r="C694" s="223"/>
      <c r="D694" s="217" t="s">
        <v>172</v>
      </c>
      <c r="E694" s="224" t="s">
        <v>19</v>
      </c>
      <c r="F694" s="225" t="s">
        <v>241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168</v>
      </c>
      <c r="AV694" s="13" t="s">
        <v>80</v>
      </c>
      <c r="AW694" s="13" t="s">
        <v>33</v>
      </c>
      <c r="AX694" s="13" t="s">
        <v>72</v>
      </c>
      <c r="AY694" s="231" t="s">
        <v>158</v>
      </c>
    </row>
    <row r="695" s="14" customFormat="1">
      <c r="A695" s="14"/>
      <c r="B695" s="232"/>
      <c r="C695" s="233"/>
      <c r="D695" s="217" t="s">
        <v>172</v>
      </c>
      <c r="E695" s="234" t="s">
        <v>19</v>
      </c>
      <c r="F695" s="235" t="s">
        <v>506</v>
      </c>
      <c r="G695" s="233"/>
      <c r="H695" s="236">
        <v>-21.600000000000001</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168</v>
      </c>
      <c r="AV695" s="14" t="s">
        <v>168</v>
      </c>
      <c r="AW695" s="14" t="s">
        <v>33</v>
      </c>
      <c r="AX695" s="14" t="s">
        <v>72</v>
      </c>
      <c r="AY695" s="242" t="s">
        <v>158</v>
      </c>
    </row>
    <row r="696" s="14" customFormat="1">
      <c r="A696" s="14"/>
      <c r="B696" s="232"/>
      <c r="C696" s="233"/>
      <c r="D696" s="217" t="s">
        <v>172</v>
      </c>
      <c r="E696" s="234" t="s">
        <v>19</v>
      </c>
      <c r="F696" s="235" t="s">
        <v>507</v>
      </c>
      <c r="G696" s="233"/>
      <c r="H696" s="236">
        <v>-16.199999999999999</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172</v>
      </c>
      <c r="AU696" s="242" t="s">
        <v>168</v>
      </c>
      <c r="AV696" s="14" t="s">
        <v>168</v>
      </c>
      <c r="AW696" s="14" t="s">
        <v>33</v>
      </c>
      <c r="AX696" s="14" t="s">
        <v>72</v>
      </c>
      <c r="AY696" s="242" t="s">
        <v>158</v>
      </c>
    </row>
    <row r="697" s="14" customFormat="1">
      <c r="A697" s="14"/>
      <c r="B697" s="232"/>
      <c r="C697" s="233"/>
      <c r="D697" s="217" t="s">
        <v>172</v>
      </c>
      <c r="E697" s="234" t="s">
        <v>19</v>
      </c>
      <c r="F697" s="235" t="s">
        <v>244</v>
      </c>
      <c r="G697" s="233"/>
      <c r="H697" s="236">
        <v>-1.6499999999999999</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168</v>
      </c>
      <c r="AV697" s="14" t="s">
        <v>168</v>
      </c>
      <c r="AW697" s="14" t="s">
        <v>33</v>
      </c>
      <c r="AX697" s="14" t="s">
        <v>72</v>
      </c>
      <c r="AY697" s="242" t="s">
        <v>158</v>
      </c>
    </row>
    <row r="698" s="14" customFormat="1">
      <c r="A698" s="14"/>
      <c r="B698" s="232"/>
      <c r="C698" s="233"/>
      <c r="D698" s="217" t="s">
        <v>172</v>
      </c>
      <c r="E698" s="234" t="s">
        <v>19</v>
      </c>
      <c r="F698" s="235" t="s">
        <v>245</v>
      </c>
      <c r="G698" s="233"/>
      <c r="H698" s="236">
        <v>-0.64000000000000001</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172</v>
      </c>
      <c r="AU698" s="242" t="s">
        <v>168</v>
      </c>
      <c r="AV698" s="14" t="s">
        <v>168</v>
      </c>
      <c r="AW698" s="14" t="s">
        <v>33</v>
      </c>
      <c r="AX698" s="14" t="s">
        <v>72</v>
      </c>
      <c r="AY698" s="242" t="s">
        <v>158</v>
      </c>
    </row>
    <row r="699" s="14" customFormat="1">
      <c r="A699" s="14"/>
      <c r="B699" s="232"/>
      <c r="C699" s="233"/>
      <c r="D699" s="217" t="s">
        <v>172</v>
      </c>
      <c r="E699" s="234" t="s">
        <v>19</v>
      </c>
      <c r="F699" s="235" t="s">
        <v>508</v>
      </c>
      <c r="G699" s="233"/>
      <c r="H699" s="236">
        <v>-1.9550000000000001</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168</v>
      </c>
      <c r="AV699" s="14" t="s">
        <v>168</v>
      </c>
      <c r="AW699" s="14" t="s">
        <v>33</v>
      </c>
      <c r="AX699" s="14" t="s">
        <v>72</v>
      </c>
      <c r="AY699" s="242" t="s">
        <v>158</v>
      </c>
    </row>
    <row r="700" s="14" customFormat="1">
      <c r="A700" s="14"/>
      <c r="B700" s="232"/>
      <c r="C700" s="233"/>
      <c r="D700" s="217" t="s">
        <v>172</v>
      </c>
      <c r="E700" s="234" t="s">
        <v>19</v>
      </c>
      <c r="F700" s="235" t="s">
        <v>509</v>
      </c>
      <c r="G700" s="233"/>
      <c r="H700" s="236">
        <v>-0.88</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168</v>
      </c>
      <c r="AV700" s="14" t="s">
        <v>168</v>
      </c>
      <c r="AW700" s="14" t="s">
        <v>33</v>
      </c>
      <c r="AX700" s="14" t="s">
        <v>72</v>
      </c>
      <c r="AY700" s="242" t="s">
        <v>158</v>
      </c>
    </row>
    <row r="701" s="13" customFormat="1">
      <c r="A701" s="13"/>
      <c r="B701" s="222"/>
      <c r="C701" s="223"/>
      <c r="D701" s="217" t="s">
        <v>172</v>
      </c>
      <c r="E701" s="224" t="s">
        <v>19</v>
      </c>
      <c r="F701" s="225" t="s">
        <v>238</v>
      </c>
      <c r="G701" s="223"/>
      <c r="H701" s="224" t="s">
        <v>19</v>
      </c>
      <c r="I701" s="226"/>
      <c r="J701" s="223"/>
      <c r="K701" s="223"/>
      <c r="L701" s="227"/>
      <c r="M701" s="228"/>
      <c r="N701" s="229"/>
      <c r="O701" s="229"/>
      <c r="P701" s="229"/>
      <c r="Q701" s="229"/>
      <c r="R701" s="229"/>
      <c r="S701" s="229"/>
      <c r="T701" s="230"/>
      <c r="U701" s="13"/>
      <c r="V701" s="13"/>
      <c r="W701" s="13"/>
      <c r="X701" s="13"/>
      <c r="Y701" s="13"/>
      <c r="Z701" s="13"/>
      <c r="AA701" s="13"/>
      <c r="AB701" s="13"/>
      <c r="AC701" s="13"/>
      <c r="AD701" s="13"/>
      <c r="AE701" s="13"/>
      <c r="AT701" s="231" t="s">
        <v>172</v>
      </c>
      <c r="AU701" s="231" t="s">
        <v>168</v>
      </c>
      <c r="AV701" s="13" t="s">
        <v>80</v>
      </c>
      <c r="AW701" s="13" t="s">
        <v>33</v>
      </c>
      <c r="AX701" s="13" t="s">
        <v>72</v>
      </c>
      <c r="AY701" s="231" t="s">
        <v>158</v>
      </c>
    </row>
    <row r="702" s="14" customFormat="1">
      <c r="A702" s="14"/>
      <c r="B702" s="232"/>
      <c r="C702" s="233"/>
      <c r="D702" s="217" t="s">
        <v>172</v>
      </c>
      <c r="E702" s="234" t="s">
        <v>19</v>
      </c>
      <c r="F702" s="235" t="s">
        <v>510</v>
      </c>
      <c r="G702" s="233"/>
      <c r="H702" s="236">
        <v>-2.4300000000000002</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168</v>
      </c>
      <c r="AV702" s="14" t="s">
        <v>168</v>
      </c>
      <c r="AW702" s="14" t="s">
        <v>33</v>
      </c>
      <c r="AX702" s="14" t="s">
        <v>72</v>
      </c>
      <c r="AY702" s="242" t="s">
        <v>158</v>
      </c>
    </row>
    <row r="703" s="15" customFormat="1">
      <c r="A703" s="15"/>
      <c r="B703" s="243"/>
      <c r="C703" s="244"/>
      <c r="D703" s="217" t="s">
        <v>172</v>
      </c>
      <c r="E703" s="245" t="s">
        <v>19</v>
      </c>
      <c r="F703" s="246" t="s">
        <v>176</v>
      </c>
      <c r="G703" s="244"/>
      <c r="H703" s="247">
        <v>342.39500000000004</v>
      </c>
      <c r="I703" s="248"/>
      <c r="J703" s="244"/>
      <c r="K703" s="244"/>
      <c r="L703" s="249"/>
      <c r="M703" s="250"/>
      <c r="N703" s="251"/>
      <c r="O703" s="251"/>
      <c r="P703" s="251"/>
      <c r="Q703" s="251"/>
      <c r="R703" s="251"/>
      <c r="S703" s="251"/>
      <c r="T703" s="252"/>
      <c r="U703" s="15"/>
      <c r="V703" s="15"/>
      <c r="W703" s="15"/>
      <c r="X703" s="15"/>
      <c r="Y703" s="15"/>
      <c r="Z703" s="15"/>
      <c r="AA703" s="15"/>
      <c r="AB703" s="15"/>
      <c r="AC703" s="15"/>
      <c r="AD703" s="15"/>
      <c r="AE703" s="15"/>
      <c r="AT703" s="253" t="s">
        <v>172</v>
      </c>
      <c r="AU703" s="253" t="s">
        <v>168</v>
      </c>
      <c r="AV703" s="15" t="s">
        <v>167</v>
      </c>
      <c r="AW703" s="15" t="s">
        <v>33</v>
      </c>
      <c r="AX703" s="15" t="s">
        <v>80</v>
      </c>
      <c r="AY703" s="253" t="s">
        <v>158</v>
      </c>
    </row>
    <row r="704" s="12" customFormat="1" ht="22.8" customHeight="1">
      <c r="A704" s="12"/>
      <c r="B704" s="188"/>
      <c r="C704" s="189"/>
      <c r="D704" s="190" t="s">
        <v>71</v>
      </c>
      <c r="E704" s="202" t="s">
        <v>511</v>
      </c>
      <c r="F704" s="202" t="s">
        <v>512</v>
      </c>
      <c r="G704" s="189"/>
      <c r="H704" s="189"/>
      <c r="I704" s="192"/>
      <c r="J704" s="203">
        <f>BK704</f>
        <v>0</v>
      </c>
      <c r="K704" s="189"/>
      <c r="L704" s="194"/>
      <c r="M704" s="195"/>
      <c r="N704" s="196"/>
      <c r="O704" s="196"/>
      <c r="P704" s="197">
        <f>SUM(P705:P713)</f>
        <v>0</v>
      </c>
      <c r="Q704" s="196"/>
      <c r="R704" s="197">
        <f>SUM(R705:R713)</f>
        <v>0</v>
      </c>
      <c r="S704" s="196"/>
      <c r="T704" s="198">
        <f>SUM(T705:T713)</f>
        <v>0</v>
      </c>
      <c r="U704" s="12"/>
      <c r="V704" s="12"/>
      <c r="W704" s="12"/>
      <c r="X704" s="12"/>
      <c r="Y704" s="12"/>
      <c r="Z704" s="12"/>
      <c r="AA704" s="12"/>
      <c r="AB704" s="12"/>
      <c r="AC704" s="12"/>
      <c r="AD704" s="12"/>
      <c r="AE704" s="12"/>
      <c r="AR704" s="199" t="s">
        <v>80</v>
      </c>
      <c r="AT704" s="200" t="s">
        <v>71</v>
      </c>
      <c r="AU704" s="200" t="s">
        <v>80</v>
      </c>
      <c r="AY704" s="199" t="s">
        <v>158</v>
      </c>
      <c r="BK704" s="201">
        <f>SUM(BK705:BK713)</f>
        <v>0</v>
      </c>
    </row>
    <row r="705" s="2" customFormat="1" ht="37.8" customHeight="1">
      <c r="A705" s="38"/>
      <c r="B705" s="39"/>
      <c r="C705" s="204" t="s">
        <v>513</v>
      </c>
      <c r="D705" s="204" t="s">
        <v>162</v>
      </c>
      <c r="E705" s="205" t="s">
        <v>514</v>
      </c>
      <c r="F705" s="206" t="s">
        <v>515</v>
      </c>
      <c r="G705" s="207" t="s">
        <v>516</v>
      </c>
      <c r="H705" s="208">
        <v>6.319</v>
      </c>
      <c r="I705" s="209"/>
      <c r="J705" s="210">
        <f>ROUND(I705*H705,2)</f>
        <v>0</v>
      </c>
      <c r="K705" s="206" t="s">
        <v>166</v>
      </c>
      <c r="L705" s="44"/>
      <c r="M705" s="211" t="s">
        <v>19</v>
      </c>
      <c r="N705" s="212" t="s">
        <v>44</v>
      </c>
      <c r="O705" s="84"/>
      <c r="P705" s="213">
        <f>O705*H705</f>
        <v>0</v>
      </c>
      <c r="Q705" s="213">
        <v>0</v>
      </c>
      <c r="R705" s="213">
        <f>Q705*H705</f>
        <v>0</v>
      </c>
      <c r="S705" s="213">
        <v>0</v>
      </c>
      <c r="T705" s="214">
        <f>S705*H705</f>
        <v>0</v>
      </c>
      <c r="U705" s="38"/>
      <c r="V705" s="38"/>
      <c r="W705" s="38"/>
      <c r="X705" s="38"/>
      <c r="Y705" s="38"/>
      <c r="Z705" s="38"/>
      <c r="AA705" s="38"/>
      <c r="AB705" s="38"/>
      <c r="AC705" s="38"/>
      <c r="AD705" s="38"/>
      <c r="AE705" s="38"/>
      <c r="AR705" s="215" t="s">
        <v>167</v>
      </c>
      <c r="AT705" s="215" t="s">
        <v>162</v>
      </c>
      <c r="AU705" s="215" t="s">
        <v>168</v>
      </c>
      <c r="AY705" s="17" t="s">
        <v>158</v>
      </c>
      <c r="BE705" s="216">
        <f>IF(N705="základní",J705,0)</f>
        <v>0</v>
      </c>
      <c r="BF705" s="216">
        <f>IF(N705="snížená",J705,0)</f>
        <v>0</v>
      </c>
      <c r="BG705" s="216">
        <f>IF(N705="zákl. přenesená",J705,0)</f>
        <v>0</v>
      </c>
      <c r="BH705" s="216">
        <f>IF(N705="sníž. přenesená",J705,0)</f>
        <v>0</v>
      </c>
      <c r="BI705" s="216">
        <f>IF(N705="nulová",J705,0)</f>
        <v>0</v>
      </c>
      <c r="BJ705" s="17" t="s">
        <v>168</v>
      </c>
      <c r="BK705" s="216">
        <f>ROUND(I705*H705,2)</f>
        <v>0</v>
      </c>
      <c r="BL705" s="17" t="s">
        <v>167</v>
      </c>
      <c r="BM705" s="215" t="s">
        <v>517</v>
      </c>
    </row>
    <row r="706" s="2" customFormat="1">
      <c r="A706" s="38"/>
      <c r="B706" s="39"/>
      <c r="C706" s="40"/>
      <c r="D706" s="217" t="s">
        <v>170</v>
      </c>
      <c r="E706" s="40"/>
      <c r="F706" s="218" t="s">
        <v>518</v>
      </c>
      <c r="G706" s="40"/>
      <c r="H706" s="40"/>
      <c r="I706" s="219"/>
      <c r="J706" s="40"/>
      <c r="K706" s="40"/>
      <c r="L706" s="44"/>
      <c r="M706" s="220"/>
      <c r="N706" s="221"/>
      <c r="O706" s="84"/>
      <c r="P706" s="84"/>
      <c r="Q706" s="84"/>
      <c r="R706" s="84"/>
      <c r="S706" s="84"/>
      <c r="T706" s="85"/>
      <c r="U706" s="38"/>
      <c r="V706" s="38"/>
      <c r="W706" s="38"/>
      <c r="X706" s="38"/>
      <c r="Y706" s="38"/>
      <c r="Z706" s="38"/>
      <c r="AA706" s="38"/>
      <c r="AB706" s="38"/>
      <c r="AC706" s="38"/>
      <c r="AD706" s="38"/>
      <c r="AE706" s="38"/>
      <c r="AT706" s="17" t="s">
        <v>170</v>
      </c>
      <c r="AU706" s="17" t="s">
        <v>168</v>
      </c>
    </row>
    <row r="707" s="2" customFormat="1" ht="24.15" customHeight="1">
      <c r="A707" s="38"/>
      <c r="B707" s="39"/>
      <c r="C707" s="204" t="s">
        <v>519</v>
      </c>
      <c r="D707" s="204" t="s">
        <v>162</v>
      </c>
      <c r="E707" s="205" t="s">
        <v>520</v>
      </c>
      <c r="F707" s="206" t="s">
        <v>521</v>
      </c>
      <c r="G707" s="207" t="s">
        <v>516</v>
      </c>
      <c r="H707" s="208">
        <v>6.319</v>
      </c>
      <c r="I707" s="209"/>
      <c r="J707" s="210">
        <f>ROUND(I707*H707,2)</f>
        <v>0</v>
      </c>
      <c r="K707" s="206" t="s">
        <v>166</v>
      </c>
      <c r="L707" s="44"/>
      <c r="M707" s="211" t="s">
        <v>19</v>
      </c>
      <c r="N707" s="212" t="s">
        <v>44</v>
      </c>
      <c r="O707" s="84"/>
      <c r="P707" s="213">
        <f>O707*H707</f>
        <v>0</v>
      </c>
      <c r="Q707" s="213">
        <v>0</v>
      </c>
      <c r="R707" s="213">
        <f>Q707*H707</f>
        <v>0</v>
      </c>
      <c r="S707" s="213">
        <v>0</v>
      </c>
      <c r="T707" s="214">
        <f>S707*H707</f>
        <v>0</v>
      </c>
      <c r="U707" s="38"/>
      <c r="V707" s="38"/>
      <c r="W707" s="38"/>
      <c r="X707" s="38"/>
      <c r="Y707" s="38"/>
      <c r="Z707" s="38"/>
      <c r="AA707" s="38"/>
      <c r="AB707" s="38"/>
      <c r="AC707" s="38"/>
      <c r="AD707" s="38"/>
      <c r="AE707" s="38"/>
      <c r="AR707" s="215" t="s">
        <v>167</v>
      </c>
      <c r="AT707" s="215" t="s">
        <v>162</v>
      </c>
      <c r="AU707" s="215" t="s">
        <v>168</v>
      </c>
      <c r="AY707" s="17" t="s">
        <v>158</v>
      </c>
      <c r="BE707" s="216">
        <f>IF(N707="základní",J707,0)</f>
        <v>0</v>
      </c>
      <c r="BF707" s="216">
        <f>IF(N707="snížená",J707,0)</f>
        <v>0</v>
      </c>
      <c r="BG707" s="216">
        <f>IF(N707="zákl. přenesená",J707,0)</f>
        <v>0</v>
      </c>
      <c r="BH707" s="216">
        <f>IF(N707="sníž. přenesená",J707,0)</f>
        <v>0</v>
      </c>
      <c r="BI707" s="216">
        <f>IF(N707="nulová",J707,0)</f>
        <v>0</v>
      </c>
      <c r="BJ707" s="17" t="s">
        <v>168</v>
      </c>
      <c r="BK707" s="216">
        <f>ROUND(I707*H707,2)</f>
        <v>0</v>
      </c>
      <c r="BL707" s="17" t="s">
        <v>167</v>
      </c>
      <c r="BM707" s="215" t="s">
        <v>522</v>
      </c>
    </row>
    <row r="708" s="2" customFormat="1">
      <c r="A708" s="38"/>
      <c r="B708" s="39"/>
      <c r="C708" s="40"/>
      <c r="D708" s="217" t="s">
        <v>170</v>
      </c>
      <c r="E708" s="40"/>
      <c r="F708" s="218" t="s">
        <v>523</v>
      </c>
      <c r="G708" s="40"/>
      <c r="H708" s="40"/>
      <c r="I708" s="219"/>
      <c r="J708" s="40"/>
      <c r="K708" s="40"/>
      <c r="L708" s="44"/>
      <c r="M708" s="220"/>
      <c r="N708" s="221"/>
      <c r="O708" s="84"/>
      <c r="P708" s="84"/>
      <c r="Q708" s="84"/>
      <c r="R708" s="84"/>
      <c r="S708" s="84"/>
      <c r="T708" s="85"/>
      <c r="U708" s="38"/>
      <c r="V708" s="38"/>
      <c r="W708" s="38"/>
      <c r="X708" s="38"/>
      <c r="Y708" s="38"/>
      <c r="Z708" s="38"/>
      <c r="AA708" s="38"/>
      <c r="AB708" s="38"/>
      <c r="AC708" s="38"/>
      <c r="AD708" s="38"/>
      <c r="AE708" s="38"/>
      <c r="AT708" s="17" t="s">
        <v>170</v>
      </c>
      <c r="AU708" s="17" t="s">
        <v>168</v>
      </c>
    </row>
    <row r="709" s="2" customFormat="1" ht="37.8" customHeight="1">
      <c r="A709" s="38"/>
      <c r="B709" s="39"/>
      <c r="C709" s="204" t="s">
        <v>524</v>
      </c>
      <c r="D709" s="204" t="s">
        <v>162</v>
      </c>
      <c r="E709" s="205" t="s">
        <v>525</v>
      </c>
      <c r="F709" s="206" t="s">
        <v>526</v>
      </c>
      <c r="G709" s="207" t="s">
        <v>516</v>
      </c>
      <c r="H709" s="208">
        <v>88.465999999999994</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168</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527</v>
      </c>
    </row>
    <row r="710" s="2" customFormat="1">
      <c r="A710" s="38"/>
      <c r="B710" s="39"/>
      <c r="C710" s="40"/>
      <c r="D710" s="217" t="s">
        <v>170</v>
      </c>
      <c r="E710" s="40"/>
      <c r="F710" s="218" t="s">
        <v>523</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168</v>
      </c>
    </row>
    <row r="711" s="14" customFormat="1">
      <c r="A711" s="14"/>
      <c r="B711" s="232"/>
      <c r="C711" s="233"/>
      <c r="D711" s="217" t="s">
        <v>172</v>
      </c>
      <c r="E711" s="233"/>
      <c r="F711" s="235" t="s">
        <v>528</v>
      </c>
      <c r="G711" s="233"/>
      <c r="H711" s="236">
        <v>88.465999999999994</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172</v>
      </c>
      <c r="AU711" s="242" t="s">
        <v>168</v>
      </c>
      <c r="AV711" s="14" t="s">
        <v>168</v>
      </c>
      <c r="AW711" s="14" t="s">
        <v>4</v>
      </c>
      <c r="AX711" s="14" t="s">
        <v>80</v>
      </c>
      <c r="AY711" s="242" t="s">
        <v>158</v>
      </c>
    </row>
    <row r="712" s="2" customFormat="1" ht="37.8" customHeight="1">
      <c r="A712" s="38"/>
      <c r="B712" s="39"/>
      <c r="C712" s="204" t="s">
        <v>529</v>
      </c>
      <c r="D712" s="204" t="s">
        <v>162</v>
      </c>
      <c r="E712" s="205" t="s">
        <v>530</v>
      </c>
      <c r="F712" s="206" t="s">
        <v>531</v>
      </c>
      <c r="G712" s="207" t="s">
        <v>516</v>
      </c>
      <c r="H712" s="208">
        <v>6.1180000000000003</v>
      </c>
      <c r="I712" s="209"/>
      <c r="J712" s="210">
        <f>ROUND(I712*H712,2)</f>
        <v>0</v>
      </c>
      <c r="K712" s="206" t="s">
        <v>166</v>
      </c>
      <c r="L712" s="44"/>
      <c r="M712" s="211" t="s">
        <v>19</v>
      </c>
      <c r="N712" s="212" t="s">
        <v>44</v>
      </c>
      <c r="O712" s="84"/>
      <c r="P712" s="213">
        <f>O712*H712</f>
        <v>0</v>
      </c>
      <c r="Q712" s="213">
        <v>0</v>
      </c>
      <c r="R712" s="213">
        <f>Q712*H712</f>
        <v>0</v>
      </c>
      <c r="S712" s="213">
        <v>0</v>
      </c>
      <c r="T712" s="214">
        <f>S712*H712</f>
        <v>0</v>
      </c>
      <c r="U712" s="38"/>
      <c r="V712" s="38"/>
      <c r="W712" s="38"/>
      <c r="X712" s="38"/>
      <c r="Y712" s="38"/>
      <c r="Z712" s="38"/>
      <c r="AA712" s="38"/>
      <c r="AB712" s="38"/>
      <c r="AC712" s="38"/>
      <c r="AD712" s="38"/>
      <c r="AE712" s="38"/>
      <c r="AR712" s="215" t="s">
        <v>167</v>
      </c>
      <c r="AT712" s="215" t="s">
        <v>162</v>
      </c>
      <c r="AU712" s="215" t="s">
        <v>168</v>
      </c>
      <c r="AY712" s="17" t="s">
        <v>158</v>
      </c>
      <c r="BE712" s="216">
        <f>IF(N712="základní",J712,0)</f>
        <v>0</v>
      </c>
      <c r="BF712" s="216">
        <f>IF(N712="snížená",J712,0)</f>
        <v>0</v>
      </c>
      <c r="BG712" s="216">
        <f>IF(N712="zákl. přenesená",J712,0)</f>
        <v>0</v>
      </c>
      <c r="BH712" s="216">
        <f>IF(N712="sníž. přenesená",J712,0)</f>
        <v>0</v>
      </c>
      <c r="BI712" s="216">
        <f>IF(N712="nulová",J712,0)</f>
        <v>0</v>
      </c>
      <c r="BJ712" s="17" t="s">
        <v>168</v>
      </c>
      <c r="BK712" s="216">
        <f>ROUND(I712*H712,2)</f>
        <v>0</v>
      </c>
      <c r="BL712" s="17" t="s">
        <v>167</v>
      </c>
      <c r="BM712" s="215" t="s">
        <v>532</v>
      </c>
    </row>
    <row r="713" s="2" customFormat="1">
      <c r="A713" s="38"/>
      <c r="B713" s="39"/>
      <c r="C713" s="40"/>
      <c r="D713" s="217" t="s">
        <v>170</v>
      </c>
      <c r="E713" s="40"/>
      <c r="F713" s="218" t="s">
        <v>533</v>
      </c>
      <c r="G713" s="40"/>
      <c r="H713" s="40"/>
      <c r="I713" s="219"/>
      <c r="J713" s="40"/>
      <c r="K713" s="40"/>
      <c r="L713" s="44"/>
      <c r="M713" s="220"/>
      <c r="N713" s="221"/>
      <c r="O713" s="84"/>
      <c r="P713" s="84"/>
      <c r="Q713" s="84"/>
      <c r="R713" s="84"/>
      <c r="S713" s="84"/>
      <c r="T713" s="85"/>
      <c r="U713" s="38"/>
      <c r="V713" s="38"/>
      <c r="W713" s="38"/>
      <c r="X713" s="38"/>
      <c r="Y713" s="38"/>
      <c r="Z713" s="38"/>
      <c r="AA713" s="38"/>
      <c r="AB713" s="38"/>
      <c r="AC713" s="38"/>
      <c r="AD713" s="38"/>
      <c r="AE713" s="38"/>
      <c r="AT713" s="17" t="s">
        <v>170</v>
      </c>
      <c r="AU713" s="17" t="s">
        <v>168</v>
      </c>
    </row>
    <row r="714" s="12" customFormat="1" ht="22.8" customHeight="1">
      <c r="A714" s="12"/>
      <c r="B714" s="188"/>
      <c r="C714" s="189"/>
      <c r="D714" s="190" t="s">
        <v>71</v>
      </c>
      <c r="E714" s="202" t="s">
        <v>534</v>
      </c>
      <c r="F714" s="202" t="s">
        <v>535</v>
      </c>
      <c r="G714" s="189"/>
      <c r="H714" s="189"/>
      <c r="I714" s="192"/>
      <c r="J714" s="203">
        <f>BK714</f>
        <v>0</v>
      </c>
      <c r="K714" s="189"/>
      <c r="L714" s="194"/>
      <c r="M714" s="195"/>
      <c r="N714" s="196"/>
      <c r="O714" s="196"/>
      <c r="P714" s="197">
        <f>P715+P716+P717+P734+P740</f>
        <v>0</v>
      </c>
      <c r="Q714" s="196"/>
      <c r="R714" s="197">
        <f>R715+R716+R717+R734+R740</f>
        <v>4.0649864000000004</v>
      </c>
      <c r="S714" s="196"/>
      <c r="T714" s="198">
        <f>T715+T716+T717+T734+T740</f>
        <v>0</v>
      </c>
      <c r="U714" s="12"/>
      <c r="V714" s="12"/>
      <c r="W714" s="12"/>
      <c r="X714" s="12"/>
      <c r="Y714" s="12"/>
      <c r="Z714" s="12"/>
      <c r="AA714" s="12"/>
      <c r="AB714" s="12"/>
      <c r="AC714" s="12"/>
      <c r="AD714" s="12"/>
      <c r="AE714" s="12"/>
      <c r="AR714" s="199" t="s">
        <v>80</v>
      </c>
      <c r="AT714" s="200" t="s">
        <v>71</v>
      </c>
      <c r="AU714" s="200" t="s">
        <v>80</v>
      </c>
      <c r="AY714" s="199" t="s">
        <v>158</v>
      </c>
      <c r="BK714" s="201">
        <f>BK715+BK716+BK717+BK734+BK740</f>
        <v>0</v>
      </c>
    </row>
    <row r="715" s="2" customFormat="1" ht="49.05" customHeight="1">
      <c r="A715" s="38"/>
      <c r="B715" s="39"/>
      <c r="C715" s="204" t="s">
        <v>536</v>
      </c>
      <c r="D715" s="204" t="s">
        <v>162</v>
      </c>
      <c r="E715" s="205" t="s">
        <v>537</v>
      </c>
      <c r="F715" s="206" t="s">
        <v>538</v>
      </c>
      <c r="G715" s="207" t="s">
        <v>516</v>
      </c>
      <c r="H715" s="208">
        <v>23.940000000000001</v>
      </c>
      <c r="I715" s="209"/>
      <c r="J715" s="210">
        <f>ROUND(I715*H715,2)</f>
        <v>0</v>
      </c>
      <c r="K715" s="206" t="s">
        <v>166</v>
      </c>
      <c r="L715" s="44"/>
      <c r="M715" s="211" t="s">
        <v>19</v>
      </c>
      <c r="N715" s="212" t="s">
        <v>44</v>
      </c>
      <c r="O715" s="84"/>
      <c r="P715" s="213">
        <f>O715*H715</f>
        <v>0</v>
      </c>
      <c r="Q715" s="213">
        <v>0</v>
      </c>
      <c r="R715" s="213">
        <f>Q715*H715</f>
        <v>0</v>
      </c>
      <c r="S715" s="213">
        <v>0</v>
      </c>
      <c r="T715" s="214">
        <f>S715*H715</f>
        <v>0</v>
      </c>
      <c r="U715" s="38"/>
      <c r="V715" s="38"/>
      <c r="W715" s="38"/>
      <c r="X715" s="38"/>
      <c r="Y715" s="38"/>
      <c r="Z715" s="38"/>
      <c r="AA715" s="38"/>
      <c r="AB715" s="38"/>
      <c r="AC715" s="38"/>
      <c r="AD715" s="38"/>
      <c r="AE715" s="38"/>
      <c r="AR715" s="215" t="s">
        <v>167</v>
      </c>
      <c r="AT715" s="215" t="s">
        <v>162</v>
      </c>
      <c r="AU715" s="215" t="s">
        <v>168</v>
      </c>
      <c r="AY715" s="17" t="s">
        <v>158</v>
      </c>
      <c r="BE715" s="216">
        <f>IF(N715="základní",J715,0)</f>
        <v>0</v>
      </c>
      <c r="BF715" s="216">
        <f>IF(N715="snížená",J715,0)</f>
        <v>0</v>
      </c>
      <c r="BG715" s="216">
        <f>IF(N715="zákl. přenesená",J715,0)</f>
        <v>0</v>
      </c>
      <c r="BH715" s="216">
        <f>IF(N715="sníž. přenesená",J715,0)</f>
        <v>0</v>
      </c>
      <c r="BI715" s="216">
        <f>IF(N715="nulová",J715,0)</f>
        <v>0</v>
      </c>
      <c r="BJ715" s="17" t="s">
        <v>168</v>
      </c>
      <c r="BK715" s="216">
        <f>ROUND(I715*H715,2)</f>
        <v>0</v>
      </c>
      <c r="BL715" s="17" t="s">
        <v>167</v>
      </c>
      <c r="BM715" s="215" t="s">
        <v>539</v>
      </c>
    </row>
    <row r="716" s="2" customFormat="1">
      <c r="A716" s="38"/>
      <c r="B716" s="39"/>
      <c r="C716" s="40"/>
      <c r="D716" s="217" t="s">
        <v>170</v>
      </c>
      <c r="E716" s="40"/>
      <c r="F716" s="218" t="s">
        <v>540</v>
      </c>
      <c r="G716" s="40"/>
      <c r="H716" s="40"/>
      <c r="I716" s="219"/>
      <c r="J716" s="40"/>
      <c r="K716" s="40"/>
      <c r="L716" s="44"/>
      <c r="M716" s="220"/>
      <c r="N716" s="221"/>
      <c r="O716" s="84"/>
      <c r="P716" s="84"/>
      <c r="Q716" s="84"/>
      <c r="R716" s="84"/>
      <c r="S716" s="84"/>
      <c r="T716" s="85"/>
      <c r="U716" s="38"/>
      <c r="V716" s="38"/>
      <c r="W716" s="38"/>
      <c r="X716" s="38"/>
      <c r="Y716" s="38"/>
      <c r="Z716" s="38"/>
      <c r="AA716" s="38"/>
      <c r="AB716" s="38"/>
      <c r="AC716" s="38"/>
      <c r="AD716" s="38"/>
      <c r="AE716" s="38"/>
      <c r="AT716" s="17" t="s">
        <v>170</v>
      </c>
      <c r="AU716" s="17" t="s">
        <v>168</v>
      </c>
    </row>
    <row r="717" s="12" customFormat="1" ht="20.88" customHeight="1">
      <c r="A717" s="12"/>
      <c r="B717" s="188"/>
      <c r="C717" s="189"/>
      <c r="D717" s="190" t="s">
        <v>71</v>
      </c>
      <c r="E717" s="202" t="s">
        <v>541</v>
      </c>
      <c r="F717" s="202" t="s">
        <v>542</v>
      </c>
      <c r="G717" s="189"/>
      <c r="H717" s="189"/>
      <c r="I717" s="192"/>
      <c r="J717" s="203">
        <f>BK717</f>
        <v>0</v>
      </c>
      <c r="K717" s="189"/>
      <c r="L717" s="194"/>
      <c r="M717" s="195"/>
      <c r="N717" s="196"/>
      <c r="O717" s="196"/>
      <c r="P717" s="197">
        <f>SUM(P718:P733)</f>
        <v>0</v>
      </c>
      <c r="Q717" s="196"/>
      <c r="R717" s="197">
        <f>SUM(R718:R733)</f>
        <v>3.7291964000000002</v>
      </c>
      <c r="S717" s="196"/>
      <c r="T717" s="198">
        <f>SUM(T718:T733)</f>
        <v>0</v>
      </c>
      <c r="U717" s="12"/>
      <c r="V717" s="12"/>
      <c r="W717" s="12"/>
      <c r="X717" s="12"/>
      <c r="Y717" s="12"/>
      <c r="Z717" s="12"/>
      <c r="AA717" s="12"/>
      <c r="AB717" s="12"/>
      <c r="AC717" s="12"/>
      <c r="AD717" s="12"/>
      <c r="AE717" s="12"/>
      <c r="AR717" s="199" t="s">
        <v>80</v>
      </c>
      <c r="AT717" s="200" t="s">
        <v>71</v>
      </c>
      <c r="AU717" s="200" t="s">
        <v>168</v>
      </c>
      <c r="AY717" s="199" t="s">
        <v>158</v>
      </c>
      <c r="BK717" s="201">
        <f>SUM(BK718:BK733)</f>
        <v>0</v>
      </c>
    </row>
    <row r="718" s="2" customFormat="1" ht="24.15" customHeight="1">
      <c r="A718" s="38"/>
      <c r="B718" s="39"/>
      <c r="C718" s="204" t="s">
        <v>543</v>
      </c>
      <c r="D718" s="204" t="s">
        <v>162</v>
      </c>
      <c r="E718" s="205" t="s">
        <v>185</v>
      </c>
      <c r="F718" s="206" t="s">
        <v>186</v>
      </c>
      <c r="G718" s="207" t="s">
        <v>165</v>
      </c>
      <c r="H718" s="208">
        <v>152.68000000000001</v>
      </c>
      <c r="I718" s="209"/>
      <c r="J718" s="210">
        <f>ROUND(I718*H718,2)</f>
        <v>0</v>
      </c>
      <c r="K718" s="206" t="s">
        <v>166</v>
      </c>
      <c r="L718" s="44"/>
      <c r="M718" s="211" t="s">
        <v>19</v>
      </c>
      <c r="N718" s="212" t="s">
        <v>44</v>
      </c>
      <c r="O718" s="84"/>
      <c r="P718" s="213">
        <f>O718*H718</f>
        <v>0</v>
      </c>
      <c r="Q718" s="213">
        <v>0.00025999999999999998</v>
      </c>
      <c r="R718" s="213">
        <f>Q718*H718</f>
        <v>0.039696799999999997</v>
      </c>
      <c r="S718" s="213">
        <v>0</v>
      </c>
      <c r="T718" s="214">
        <f>S718*H718</f>
        <v>0</v>
      </c>
      <c r="U718" s="38"/>
      <c r="V718" s="38"/>
      <c r="W718" s="38"/>
      <c r="X718" s="38"/>
      <c r="Y718" s="38"/>
      <c r="Z718" s="38"/>
      <c r="AA718" s="38"/>
      <c r="AB718" s="38"/>
      <c r="AC718" s="38"/>
      <c r="AD718" s="38"/>
      <c r="AE718" s="38"/>
      <c r="AR718" s="215" t="s">
        <v>167</v>
      </c>
      <c r="AT718" s="215" t="s">
        <v>162</v>
      </c>
      <c r="AU718" s="215" t="s">
        <v>161</v>
      </c>
      <c r="AY718" s="17" t="s">
        <v>158</v>
      </c>
      <c r="BE718" s="216">
        <f>IF(N718="základní",J718,0)</f>
        <v>0</v>
      </c>
      <c r="BF718" s="216">
        <f>IF(N718="snížená",J718,0)</f>
        <v>0</v>
      </c>
      <c r="BG718" s="216">
        <f>IF(N718="zákl. přenesená",J718,0)</f>
        <v>0</v>
      </c>
      <c r="BH718" s="216">
        <f>IF(N718="sníž. přenesená",J718,0)</f>
        <v>0</v>
      </c>
      <c r="BI718" s="216">
        <f>IF(N718="nulová",J718,0)</f>
        <v>0</v>
      </c>
      <c r="BJ718" s="17" t="s">
        <v>168</v>
      </c>
      <c r="BK718" s="216">
        <f>ROUND(I718*H718,2)</f>
        <v>0</v>
      </c>
      <c r="BL718" s="17" t="s">
        <v>167</v>
      </c>
      <c r="BM718" s="215" t="s">
        <v>544</v>
      </c>
    </row>
    <row r="719" s="13" customFormat="1">
      <c r="A719" s="13"/>
      <c r="B719" s="222"/>
      <c r="C719" s="223"/>
      <c r="D719" s="217" t="s">
        <v>172</v>
      </c>
      <c r="E719" s="224" t="s">
        <v>19</v>
      </c>
      <c r="F719" s="225" t="s">
        <v>545</v>
      </c>
      <c r="G719" s="223"/>
      <c r="H719" s="224" t="s">
        <v>19</v>
      </c>
      <c r="I719" s="226"/>
      <c r="J719" s="223"/>
      <c r="K719" s="223"/>
      <c r="L719" s="227"/>
      <c r="M719" s="228"/>
      <c r="N719" s="229"/>
      <c r="O719" s="229"/>
      <c r="P719" s="229"/>
      <c r="Q719" s="229"/>
      <c r="R719" s="229"/>
      <c r="S719" s="229"/>
      <c r="T719" s="230"/>
      <c r="U719" s="13"/>
      <c r="V719" s="13"/>
      <c r="W719" s="13"/>
      <c r="X719" s="13"/>
      <c r="Y719" s="13"/>
      <c r="Z719" s="13"/>
      <c r="AA719" s="13"/>
      <c r="AB719" s="13"/>
      <c r="AC719" s="13"/>
      <c r="AD719" s="13"/>
      <c r="AE719" s="13"/>
      <c r="AT719" s="231" t="s">
        <v>172</v>
      </c>
      <c r="AU719" s="231" t="s">
        <v>161</v>
      </c>
      <c r="AV719" s="13" t="s">
        <v>80</v>
      </c>
      <c r="AW719" s="13" t="s">
        <v>33</v>
      </c>
      <c r="AX719" s="13" t="s">
        <v>72</v>
      </c>
      <c r="AY719" s="231" t="s">
        <v>158</v>
      </c>
    </row>
    <row r="720" s="14" customFormat="1">
      <c r="A720" s="14"/>
      <c r="B720" s="232"/>
      <c r="C720" s="233"/>
      <c r="D720" s="217" t="s">
        <v>172</v>
      </c>
      <c r="E720" s="234" t="s">
        <v>19</v>
      </c>
      <c r="F720" s="235" t="s">
        <v>481</v>
      </c>
      <c r="G720" s="233"/>
      <c r="H720" s="236">
        <v>138.80000000000001</v>
      </c>
      <c r="I720" s="237"/>
      <c r="J720" s="233"/>
      <c r="K720" s="233"/>
      <c r="L720" s="238"/>
      <c r="M720" s="239"/>
      <c r="N720" s="240"/>
      <c r="O720" s="240"/>
      <c r="P720" s="240"/>
      <c r="Q720" s="240"/>
      <c r="R720" s="240"/>
      <c r="S720" s="240"/>
      <c r="T720" s="241"/>
      <c r="U720" s="14"/>
      <c r="V720" s="14"/>
      <c r="W720" s="14"/>
      <c r="X720" s="14"/>
      <c r="Y720" s="14"/>
      <c r="Z720" s="14"/>
      <c r="AA720" s="14"/>
      <c r="AB720" s="14"/>
      <c r="AC720" s="14"/>
      <c r="AD720" s="14"/>
      <c r="AE720" s="14"/>
      <c r="AT720" s="242" t="s">
        <v>172</v>
      </c>
      <c r="AU720" s="242" t="s">
        <v>161</v>
      </c>
      <c r="AV720" s="14" t="s">
        <v>168</v>
      </c>
      <c r="AW720" s="14" t="s">
        <v>33</v>
      </c>
      <c r="AX720" s="14" t="s">
        <v>80</v>
      </c>
      <c r="AY720" s="242" t="s">
        <v>158</v>
      </c>
    </row>
    <row r="721" s="14" customFormat="1">
      <c r="A721" s="14"/>
      <c r="B721" s="232"/>
      <c r="C721" s="233"/>
      <c r="D721" s="217" t="s">
        <v>172</v>
      </c>
      <c r="E721" s="233"/>
      <c r="F721" s="235" t="s">
        <v>546</v>
      </c>
      <c r="G721" s="233"/>
      <c r="H721" s="236">
        <v>152.68000000000001</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172</v>
      </c>
      <c r="AU721" s="242" t="s">
        <v>161</v>
      </c>
      <c r="AV721" s="14" t="s">
        <v>168</v>
      </c>
      <c r="AW721" s="14" t="s">
        <v>4</v>
      </c>
      <c r="AX721" s="14" t="s">
        <v>80</v>
      </c>
      <c r="AY721" s="242" t="s">
        <v>158</v>
      </c>
    </row>
    <row r="722" s="2" customFormat="1" ht="49.05" customHeight="1">
      <c r="A722" s="38"/>
      <c r="B722" s="39"/>
      <c r="C722" s="204" t="s">
        <v>547</v>
      </c>
      <c r="D722" s="204" t="s">
        <v>162</v>
      </c>
      <c r="E722" s="205" t="s">
        <v>198</v>
      </c>
      <c r="F722" s="206" t="s">
        <v>199</v>
      </c>
      <c r="G722" s="207" t="s">
        <v>165</v>
      </c>
      <c r="H722" s="208">
        <v>33.840000000000003</v>
      </c>
      <c r="I722" s="209"/>
      <c r="J722" s="210">
        <f>ROUND(I722*H722,2)</f>
        <v>0</v>
      </c>
      <c r="K722" s="206" t="s">
        <v>166</v>
      </c>
      <c r="L722" s="44"/>
      <c r="M722" s="211" t="s">
        <v>19</v>
      </c>
      <c r="N722" s="212" t="s">
        <v>44</v>
      </c>
      <c r="O722" s="84"/>
      <c r="P722" s="213">
        <f>O722*H722</f>
        <v>0</v>
      </c>
      <c r="Q722" s="213">
        <v>0.0093900000000000008</v>
      </c>
      <c r="R722" s="213">
        <f>Q722*H722</f>
        <v>0.31775760000000008</v>
      </c>
      <c r="S722" s="213">
        <v>0</v>
      </c>
      <c r="T722" s="214">
        <f>S722*H722</f>
        <v>0</v>
      </c>
      <c r="U722" s="38"/>
      <c r="V722" s="38"/>
      <c r="W722" s="38"/>
      <c r="X722" s="38"/>
      <c r="Y722" s="38"/>
      <c r="Z722" s="38"/>
      <c r="AA722" s="38"/>
      <c r="AB722" s="38"/>
      <c r="AC722" s="38"/>
      <c r="AD722" s="38"/>
      <c r="AE722" s="38"/>
      <c r="AR722" s="215" t="s">
        <v>167</v>
      </c>
      <c r="AT722" s="215" t="s">
        <v>162</v>
      </c>
      <c r="AU722" s="215" t="s">
        <v>161</v>
      </c>
      <c r="AY722" s="17" t="s">
        <v>158</v>
      </c>
      <c r="BE722" s="216">
        <f>IF(N722="základní",J722,0)</f>
        <v>0</v>
      </c>
      <c r="BF722" s="216">
        <f>IF(N722="snížená",J722,0)</f>
        <v>0</v>
      </c>
      <c r="BG722" s="216">
        <f>IF(N722="zákl. přenesená",J722,0)</f>
        <v>0</v>
      </c>
      <c r="BH722" s="216">
        <f>IF(N722="sníž. přenesená",J722,0)</f>
        <v>0</v>
      </c>
      <c r="BI722" s="216">
        <f>IF(N722="nulová",J722,0)</f>
        <v>0</v>
      </c>
      <c r="BJ722" s="17" t="s">
        <v>168</v>
      </c>
      <c r="BK722" s="216">
        <f>ROUND(I722*H722,2)</f>
        <v>0</v>
      </c>
      <c r="BL722" s="17" t="s">
        <v>167</v>
      </c>
      <c r="BM722" s="215" t="s">
        <v>548</v>
      </c>
    </row>
    <row r="723" s="2" customFormat="1">
      <c r="A723" s="38"/>
      <c r="B723" s="39"/>
      <c r="C723" s="40"/>
      <c r="D723" s="217" t="s">
        <v>170</v>
      </c>
      <c r="E723" s="40"/>
      <c r="F723" s="218" t="s">
        <v>201</v>
      </c>
      <c r="G723" s="40"/>
      <c r="H723" s="40"/>
      <c r="I723" s="219"/>
      <c r="J723" s="40"/>
      <c r="K723" s="40"/>
      <c r="L723" s="44"/>
      <c r="M723" s="220"/>
      <c r="N723" s="221"/>
      <c r="O723" s="84"/>
      <c r="P723" s="84"/>
      <c r="Q723" s="84"/>
      <c r="R723" s="84"/>
      <c r="S723" s="84"/>
      <c r="T723" s="85"/>
      <c r="U723" s="38"/>
      <c r="V723" s="38"/>
      <c r="W723" s="38"/>
      <c r="X723" s="38"/>
      <c r="Y723" s="38"/>
      <c r="Z723" s="38"/>
      <c r="AA723" s="38"/>
      <c r="AB723" s="38"/>
      <c r="AC723" s="38"/>
      <c r="AD723" s="38"/>
      <c r="AE723" s="38"/>
      <c r="AT723" s="17" t="s">
        <v>170</v>
      </c>
      <c r="AU723" s="17" t="s">
        <v>161</v>
      </c>
    </row>
    <row r="724" s="13" customFormat="1">
      <c r="A724" s="13"/>
      <c r="B724" s="222"/>
      <c r="C724" s="223"/>
      <c r="D724" s="217" t="s">
        <v>172</v>
      </c>
      <c r="E724" s="224" t="s">
        <v>19</v>
      </c>
      <c r="F724" s="225" t="s">
        <v>549</v>
      </c>
      <c r="G724" s="223"/>
      <c r="H724" s="224" t="s">
        <v>19</v>
      </c>
      <c r="I724" s="226"/>
      <c r="J724" s="223"/>
      <c r="K724" s="223"/>
      <c r="L724" s="227"/>
      <c r="M724" s="228"/>
      <c r="N724" s="229"/>
      <c r="O724" s="229"/>
      <c r="P724" s="229"/>
      <c r="Q724" s="229"/>
      <c r="R724" s="229"/>
      <c r="S724" s="229"/>
      <c r="T724" s="230"/>
      <c r="U724" s="13"/>
      <c r="V724" s="13"/>
      <c r="W724" s="13"/>
      <c r="X724" s="13"/>
      <c r="Y724" s="13"/>
      <c r="Z724" s="13"/>
      <c r="AA724" s="13"/>
      <c r="AB724" s="13"/>
      <c r="AC724" s="13"/>
      <c r="AD724" s="13"/>
      <c r="AE724" s="13"/>
      <c r="AT724" s="231" t="s">
        <v>172</v>
      </c>
      <c r="AU724" s="231" t="s">
        <v>161</v>
      </c>
      <c r="AV724" s="13" t="s">
        <v>80</v>
      </c>
      <c r="AW724" s="13" t="s">
        <v>33</v>
      </c>
      <c r="AX724" s="13" t="s">
        <v>72</v>
      </c>
      <c r="AY724" s="231" t="s">
        <v>158</v>
      </c>
    </row>
    <row r="725" s="14" customFormat="1">
      <c r="A725" s="14"/>
      <c r="B725" s="232"/>
      <c r="C725" s="233"/>
      <c r="D725" s="217" t="s">
        <v>172</v>
      </c>
      <c r="E725" s="234" t="s">
        <v>19</v>
      </c>
      <c r="F725" s="235" t="s">
        <v>550</v>
      </c>
      <c r="G725" s="233"/>
      <c r="H725" s="236">
        <v>33.840000000000003</v>
      </c>
      <c r="I725" s="237"/>
      <c r="J725" s="233"/>
      <c r="K725" s="233"/>
      <c r="L725" s="238"/>
      <c r="M725" s="239"/>
      <c r="N725" s="240"/>
      <c r="O725" s="240"/>
      <c r="P725" s="240"/>
      <c r="Q725" s="240"/>
      <c r="R725" s="240"/>
      <c r="S725" s="240"/>
      <c r="T725" s="241"/>
      <c r="U725" s="14"/>
      <c r="V725" s="14"/>
      <c r="W725" s="14"/>
      <c r="X725" s="14"/>
      <c r="Y725" s="14"/>
      <c r="Z725" s="14"/>
      <c r="AA725" s="14"/>
      <c r="AB725" s="14"/>
      <c r="AC725" s="14"/>
      <c r="AD725" s="14"/>
      <c r="AE725" s="14"/>
      <c r="AT725" s="242" t="s">
        <v>172</v>
      </c>
      <c r="AU725" s="242" t="s">
        <v>161</v>
      </c>
      <c r="AV725" s="14" t="s">
        <v>168</v>
      </c>
      <c r="AW725" s="14" t="s">
        <v>33</v>
      </c>
      <c r="AX725" s="14" t="s">
        <v>80</v>
      </c>
      <c r="AY725" s="242" t="s">
        <v>158</v>
      </c>
    </row>
    <row r="726" s="2" customFormat="1" ht="24.15" customHeight="1">
      <c r="A726" s="38"/>
      <c r="B726" s="39"/>
      <c r="C726" s="254" t="s">
        <v>551</v>
      </c>
      <c r="D726" s="254" t="s">
        <v>203</v>
      </c>
      <c r="E726" s="255" t="s">
        <v>552</v>
      </c>
      <c r="F726" s="256" t="s">
        <v>553</v>
      </c>
      <c r="G726" s="257" t="s">
        <v>165</v>
      </c>
      <c r="H726" s="258">
        <v>34.517000000000003</v>
      </c>
      <c r="I726" s="259"/>
      <c r="J726" s="260">
        <f>ROUND(I726*H726,2)</f>
        <v>0</v>
      </c>
      <c r="K726" s="256" t="s">
        <v>166</v>
      </c>
      <c r="L726" s="261"/>
      <c r="M726" s="262" t="s">
        <v>19</v>
      </c>
      <c r="N726" s="263" t="s">
        <v>44</v>
      </c>
      <c r="O726" s="84"/>
      <c r="P726" s="213">
        <f>O726*H726</f>
        <v>0</v>
      </c>
      <c r="Q726" s="213">
        <v>0.0060000000000000001</v>
      </c>
      <c r="R726" s="213">
        <f>Q726*H726</f>
        <v>0.20710200000000004</v>
      </c>
      <c r="S726" s="213">
        <v>0</v>
      </c>
      <c r="T726" s="214">
        <f>S726*H726</f>
        <v>0</v>
      </c>
      <c r="U726" s="38"/>
      <c r="V726" s="38"/>
      <c r="W726" s="38"/>
      <c r="X726" s="38"/>
      <c r="Y726" s="38"/>
      <c r="Z726" s="38"/>
      <c r="AA726" s="38"/>
      <c r="AB726" s="38"/>
      <c r="AC726" s="38"/>
      <c r="AD726" s="38"/>
      <c r="AE726" s="38"/>
      <c r="AR726" s="215" t="s">
        <v>202</v>
      </c>
      <c r="AT726" s="215" t="s">
        <v>203</v>
      </c>
      <c r="AU726" s="215" t="s">
        <v>161</v>
      </c>
      <c r="AY726" s="17" t="s">
        <v>158</v>
      </c>
      <c r="BE726" s="216">
        <f>IF(N726="základní",J726,0)</f>
        <v>0</v>
      </c>
      <c r="BF726" s="216">
        <f>IF(N726="snížená",J726,0)</f>
        <v>0</v>
      </c>
      <c r="BG726" s="216">
        <f>IF(N726="zákl. přenesená",J726,0)</f>
        <v>0</v>
      </c>
      <c r="BH726" s="216">
        <f>IF(N726="sníž. přenesená",J726,0)</f>
        <v>0</v>
      </c>
      <c r="BI726" s="216">
        <f>IF(N726="nulová",J726,0)</f>
        <v>0</v>
      </c>
      <c r="BJ726" s="17" t="s">
        <v>168</v>
      </c>
      <c r="BK726" s="216">
        <f>ROUND(I726*H726,2)</f>
        <v>0</v>
      </c>
      <c r="BL726" s="17" t="s">
        <v>167</v>
      </c>
      <c r="BM726" s="215" t="s">
        <v>554</v>
      </c>
    </row>
    <row r="727" s="14" customFormat="1">
      <c r="A727" s="14"/>
      <c r="B727" s="232"/>
      <c r="C727" s="233"/>
      <c r="D727" s="217" t="s">
        <v>172</v>
      </c>
      <c r="E727" s="233"/>
      <c r="F727" s="235" t="s">
        <v>555</v>
      </c>
      <c r="G727" s="233"/>
      <c r="H727" s="236">
        <v>34.517000000000003</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172</v>
      </c>
      <c r="AU727" s="242" t="s">
        <v>161</v>
      </c>
      <c r="AV727" s="14" t="s">
        <v>168</v>
      </c>
      <c r="AW727" s="14" t="s">
        <v>4</v>
      </c>
      <c r="AX727" s="14" t="s">
        <v>80</v>
      </c>
      <c r="AY727" s="242" t="s">
        <v>158</v>
      </c>
    </row>
    <row r="728" s="2" customFormat="1" ht="49.05" customHeight="1">
      <c r="A728" s="38"/>
      <c r="B728" s="39"/>
      <c r="C728" s="204" t="s">
        <v>556</v>
      </c>
      <c r="D728" s="204" t="s">
        <v>162</v>
      </c>
      <c r="E728" s="205" t="s">
        <v>557</v>
      </c>
      <c r="F728" s="206" t="s">
        <v>558</v>
      </c>
      <c r="G728" s="207" t="s">
        <v>165</v>
      </c>
      <c r="H728" s="208">
        <v>138.80000000000001</v>
      </c>
      <c r="I728" s="209"/>
      <c r="J728" s="210">
        <f>ROUND(I728*H728,2)</f>
        <v>0</v>
      </c>
      <c r="K728" s="206" t="s">
        <v>166</v>
      </c>
      <c r="L728" s="44"/>
      <c r="M728" s="211" t="s">
        <v>19</v>
      </c>
      <c r="N728" s="212" t="s">
        <v>44</v>
      </c>
      <c r="O728" s="84"/>
      <c r="P728" s="213">
        <f>O728*H728</f>
        <v>0</v>
      </c>
      <c r="Q728" s="213">
        <v>0.0095999999999999992</v>
      </c>
      <c r="R728" s="213">
        <f>Q728*H728</f>
        <v>1.3324799999999999</v>
      </c>
      <c r="S728" s="213">
        <v>0</v>
      </c>
      <c r="T728" s="214">
        <f>S728*H728</f>
        <v>0</v>
      </c>
      <c r="U728" s="38"/>
      <c r="V728" s="38"/>
      <c r="W728" s="38"/>
      <c r="X728" s="38"/>
      <c r="Y728" s="38"/>
      <c r="Z728" s="38"/>
      <c r="AA728" s="38"/>
      <c r="AB728" s="38"/>
      <c r="AC728" s="38"/>
      <c r="AD728" s="38"/>
      <c r="AE728" s="38"/>
      <c r="AR728" s="215" t="s">
        <v>167</v>
      </c>
      <c r="AT728" s="215" t="s">
        <v>162</v>
      </c>
      <c r="AU728" s="215" t="s">
        <v>161</v>
      </c>
      <c r="AY728" s="17" t="s">
        <v>158</v>
      </c>
      <c r="BE728" s="216">
        <f>IF(N728="základní",J728,0)</f>
        <v>0</v>
      </c>
      <c r="BF728" s="216">
        <f>IF(N728="snížená",J728,0)</f>
        <v>0</v>
      </c>
      <c r="BG728" s="216">
        <f>IF(N728="zákl. přenesená",J728,0)</f>
        <v>0</v>
      </c>
      <c r="BH728" s="216">
        <f>IF(N728="sníž. přenesená",J728,0)</f>
        <v>0</v>
      </c>
      <c r="BI728" s="216">
        <f>IF(N728="nulová",J728,0)</f>
        <v>0</v>
      </c>
      <c r="BJ728" s="17" t="s">
        <v>168</v>
      </c>
      <c r="BK728" s="216">
        <f>ROUND(I728*H728,2)</f>
        <v>0</v>
      </c>
      <c r="BL728" s="17" t="s">
        <v>167</v>
      </c>
      <c r="BM728" s="215" t="s">
        <v>559</v>
      </c>
    </row>
    <row r="729" s="2" customFormat="1">
      <c r="A729" s="38"/>
      <c r="B729" s="39"/>
      <c r="C729" s="40"/>
      <c r="D729" s="217" t="s">
        <v>170</v>
      </c>
      <c r="E729" s="40"/>
      <c r="F729" s="218" t="s">
        <v>201</v>
      </c>
      <c r="G729" s="40"/>
      <c r="H729" s="40"/>
      <c r="I729" s="219"/>
      <c r="J729" s="40"/>
      <c r="K729" s="40"/>
      <c r="L729" s="44"/>
      <c r="M729" s="220"/>
      <c r="N729" s="221"/>
      <c r="O729" s="84"/>
      <c r="P729" s="84"/>
      <c r="Q729" s="84"/>
      <c r="R729" s="84"/>
      <c r="S729" s="84"/>
      <c r="T729" s="85"/>
      <c r="U729" s="38"/>
      <c r="V729" s="38"/>
      <c r="W729" s="38"/>
      <c r="X729" s="38"/>
      <c r="Y729" s="38"/>
      <c r="Z729" s="38"/>
      <c r="AA729" s="38"/>
      <c r="AB729" s="38"/>
      <c r="AC729" s="38"/>
      <c r="AD729" s="38"/>
      <c r="AE729" s="38"/>
      <c r="AT729" s="17" t="s">
        <v>170</v>
      </c>
      <c r="AU729" s="17" t="s">
        <v>161</v>
      </c>
    </row>
    <row r="730" s="13" customFormat="1">
      <c r="A730" s="13"/>
      <c r="B730" s="222"/>
      <c r="C730" s="223"/>
      <c r="D730" s="217" t="s">
        <v>172</v>
      </c>
      <c r="E730" s="224" t="s">
        <v>19</v>
      </c>
      <c r="F730" s="225" t="s">
        <v>545</v>
      </c>
      <c r="G730" s="223"/>
      <c r="H730" s="224" t="s">
        <v>19</v>
      </c>
      <c r="I730" s="226"/>
      <c r="J730" s="223"/>
      <c r="K730" s="223"/>
      <c r="L730" s="227"/>
      <c r="M730" s="228"/>
      <c r="N730" s="229"/>
      <c r="O730" s="229"/>
      <c r="P730" s="229"/>
      <c r="Q730" s="229"/>
      <c r="R730" s="229"/>
      <c r="S730" s="229"/>
      <c r="T730" s="230"/>
      <c r="U730" s="13"/>
      <c r="V730" s="13"/>
      <c r="W730" s="13"/>
      <c r="X730" s="13"/>
      <c r="Y730" s="13"/>
      <c r="Z730" s="13"/>
      <c r="AA730" s="13"/>
      <c r="AB730" s="13"/>
      <c r="AC730" s="13"/>
      <c r="AD730" s="13"/>
      <c r="AE730" s="13"/>
      <c r="AT730" s="231" t="s">
        <v>172</v>
      </c>
      <c r="AU730" s="231" t="s">
        <v>161</v>
      </c>
      <c r="AV730" s="13" t="s">
        <v>80</v>
      </c>
      <c r="AW730" s="13" t="s">
        <v>33</v>
      </c>
      <c r="AX730" s="13" t="s">
        <v>72</v>
      </c>
      <c r="AY730" s="231" t="s">
        <v>158</v>
      </c>
    </row>
    <row r="731" s="14" customFormat="1">
      <c r="A731" s="14"/>
      <c r="B731" s="232"/>
      <c r="C731" s="233"/>
      <c r="D731" s="217" t="s">
        <v>172</v>
      </c>
      <c r="E731" s="234" t="s">
        <v>19</v>
      </c>
      <c r="F731" s="235" t="s">
        <v>481</v>
      </c>
      <c r="G731" s="233"/>
      <c r="H731" s="236">
        <v>138.80000000000001</v>
      </c>
      <c r="I731" s="237"/>
      <c r="J731" s="233"/>
      <c r="K731" s="233"/>
      <c r="L731" s="238"/>
      <c r="M731" s="239"/>
      <c r="N731" s="240"/>
      <c r="O731" s="240"/>
      <c r="P731" s="240"/>
      <c r="Q731" s="240"/>
      <c r="R731" s="240"/>
      <c r="S731" s="240"/>
      <c r="T731" s="241"/>
      <c r="U731" s="14"/>
      <c r="V731" s="14"/>
      <c r="W731" s="14"/>
      <c r="X731" s="14"/>
      <c r="Y731" s="14"/>
      <c r="Z731" s="14"/>
      <c r="AA731" s="14"/>
      <c r="AB731" s="14"/>
      <c r="AC731" s="14"/>
      <c r="AD731" s="14"/>
      <c r="AE731" s="14"/>
      <c r="AT731" s="242" t="s">
        <v>172</v>
      </c>
      <c r="AU731" s="242" t="s">
        <v>161</v>
      </c>
      <c r="AV731" s="14" t="s">
        <v>168</v>
      </c>
      <c r="AW731" s="14" t="s">
        <v>33</v>
      </c>
      <c r="AX731" s="14" t="s">
        <v>80</v>
      </c>
      <c r="AY731" s="242" t="s">
        <v>158</v>
      </c>
    </row>
    <row r="732" s="2" customFormat="1" ht="37.8" customHeight="1">
      <c r="A732" s="38"/>
      <c r="B732" s="39"/>
      <c r="C732" s="254" t="s">
        <v>414</v>
      </c>
      <c r="D732" s="254" t="s">
        <v>203</v>
      </c>
      <c r="E732" s="255" t="s">
        <v>560</v>
      </c>
      <c r="F732" s="256" t="s">
        <v>561</v>
      </c>
      <c r="G732" s="257" t="s">
        <v>165</v>
      </c>
      <c r="H732" s="258">
        <v>152.68000000000001</v>
      </c>
      <c r="I732" s="259"/>
      <c r="J732" s="260">
        <f>ROUND(I732*H732,2)</f>
        <v>0</v>
      </c>
      <c r="K732" s="256" t="s">
        <v>166</v>
      </c>
      <c r="L732" s="261"/>
      <c r="M732" s="262" t="s">
        <v>19</v>
      </c>
      <c r="N732" s="263" t="s">
        <v>44</v>
      </c>
      <c r="O732" s="84"/>
      <c r="P732" s="213">
        <f>O732*H732</f>
        <v>0</v>
      </c>
      <c r="Q732" s="213">
        <v>0.012</v>
      </c>
      <c r="R732" s="213">
        <f>Q732*H732</f>
        <v>1.83216</v>
      </c>
      <c r="S732" s="213">
        <v>0</v>
      </c>
      <c r="T732" s="214">
        <f>S732*H732</f>
        <v>0</v>
      </c>
      <c r="U732" s="38"/>
      <c r="V732" s="38"/>
      <c r="W732" s="38"/>
      <c r="X732" s="38"/>
      <c r="Y732" s="38"/>
      <c r="Z732" s="38"/>
      <c r="AA732" s="38"/>
      <c r="AB732" s="38"/>
      <c r="AC732" s="38"/>
      <c r="AD732" s="38"/>
      <c r="AE732" s="38"/>
      <c r="AR732" s="215" t="s">
        <v>202</v>
      </c>
      <c r="AT732" s="215" t="s">
        <v>203</v>
      </c>
      <c r="AU732" s="215" t="s">
        <v>161</v>
      </c>
      <c r="AY732" s="17" t="s">
        <v>158</v>
      </c>
      <c r="BE732" s="216">
        <f>IF(N732="základní",J732,0)</f>
        <v>0</v>
      </c>
      <c r="BF732" s="216">
        <f>IF(N732="snížená",J732,0)</f>
        <v>0</v>
      </c>
      <c r="BG732" s="216">
        <f>IF(N732="zákl. přenesená",J732,0)</f>
        <v>0</v>
      </c>
      <c r="BH732" s="216">
        <f>IF(N732="sníž. přenesená",J732,0)</f>
        <v>0</v>
      </c>
      <c r="BI732" s="216">
        <f>IF(N732="nulová",J732,0)</f>
        <v>0</v>
      </c>
      <c r="BJ732" s="17" t="s">
        <v>168</v>
      </c>
      <c r="BK732" s="216">
        <f>ROUND(I732*H732,2)</f>
        <v>0</v>
      </c>
      <c r="BL732" s="17" t="s">
        <v>167</v>
      </c>
      <c r="BM732" s="215" t="s">
        <v>562</v>
      </c>
    </row>
    <row r="733" s="14" customFormat="1">
      <c r="A733" s="14"/>
      <c r="B733" s="232"/>
      <c r="C733" s="233"/>
      <c r="D733" s="217" t="s">
        <v>172</v>
      </c>
      <c r="E733" s="233"/>
      <c r="F733" s="235" t="s">
        <v>546</v>
      </c>
      <c r="G733" s="233"/>
      <c r="H733" s="236">
        <v>152.68000000000001</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172</v>
      </c>
      <c r="AU733" s="242" t="s">
        <v>161</v>
      </c>
      <c r="AV733" s="14" t="s">
        <v>168</v>
      </c>
      <c r="AW733" s="14" t="s">
        <v>4</v>
      </c>
      <c r="AX733" s="14" t="s">
        <v>80</v>
      </c>
      <c r="AY733" s="242" t="s">
        <v>158</v>
      </c>
    </row>
    <row r="734" s="12" customFormat="1" ht="20.88" customHeight="1">
      <c r="A734" s="12"/>
      <c r="B734" s="188"/>
      <c r="C734" s="189"/>
      <c r="D734" s="190" t="s">
        <v>71</v>
      </c>
      <c r="E734" s="202" t="s">
        <v>563</v>
      </c>
      <c r="F734" s="202" t="s">
        <v>564</v>
      </c>
      <c r="G734" s="189"/>
      <c r="H734" s="189"/>
      <c r="I734" s="192"/>
      <c r="J734" s="203">
        <f>BK734</f>
        <v>0</v>
      </c>
      <c r="K734" s="189"/>
      <c r="L734" s="194"/>
      <c r="M734" s="195"/>
      <c r="N734" s="196"/>
      <c r="O734" s="196"/>
      <c r="P734" s="197">
        <f>SUM(P735:P739)</f>
        <v>0</v>
      </c>
      <c r="Q734" s="196"/>
      <c r="R734" s="197">
        <f>SUM(R735:R739)</f>
        <v>0.33579000000000003</v>
      </c>
      <c r="S734" s="196"/>
      <c r="T734" s="198">
        <f>SUM(T735:T739)</f>
        <v>0</v>
      </c>
      <c r="U734" s="12"/>
      <c r="V734" s="12"/>
      <c r="W734" s="12"/>
      <c r="X734" s="12"/>
      <c r="Y734" s="12"/>
      <c r="Z734" s="12"/>
      <c r="AA734" s="12"/>
      <c r="AB734" s="12"/>
      <c r="AC734" s="12"/>
      <c r="AD734" s="12"/>
      <c r="AE734" s="12"/>
      <c r="AR734" s="199" t="s">
        <v>80</v>
      </c>
      <c r="AT734" s="200" t="s">
        <v>71</v>
      </c>
      <c r="AU734" s="200" t="s">
        <v>168</v>
      </c>
      <c r="AY734" s="199" t="s">
        <v>158</v>
      </c>
      <c r="BK734" s="201">
        <f>SUM(BK735:BK739)</f>
        <v>0</v>
      </c>
    </row>
    <row r="735" s="2" customFormat="1" ht="24.15" customHeight="1">
      <c r="A735" s="38"/>
      <c r="B735" s="39"/>
      <c r="C735" s="204" t="s">
        <v>565</v>
      </c>
      <c r="D735" s="204" t="s">
        <v>162</v>
      </c>
      <c r="E735" s="205" t="s">
        <v>566</v>
      </c>
      <c r="F735" s="206" t="s">
        <v>567</v>
      </c>
      <c r="G735" s="207" t="s">
        <v>165</v>
      </c>
      <c r="H735" s="208">
        <v>5.3300000000000001</v>
      </c>
      <c r="I735" s="209"/>
      <c r="J735" s="210">
        <f>ROUND(I735*H735,2)</f>
        <v>0</v>
      </c>
      <c r="K735" s="206" t="s">
        <v>166</v>
      </c>
      <c r="L735" s="44"/>
      <c r="M735" s="211" t="s">
        <v>19</v>
      </c>
      <c r="N735" s="212" t="s">
        <v>44</v>
      </c>
      <c r="O735" s="84"/>
      <c r="P735" s="213">
        <f>O735*H735</f>
        <v>0</v>
      </c>
      <c r="Q735" s="213">
        <v>0.063</v>
      </c>
      <c r="R735" s="213">
        <f>Q735*H735</f>
        <v>0.33579000000000003</v>
      </c>
      <c r="S735" s="213">
        <v>0</v>
      </c>
      <c r="T735" s="214">
        <f>S735*H735</f>
        <v>0</v>
      </c>
      <c r="U735" s="38"/>
      <c r="V735" s="38"/>
      <c r="W735" s="38"/>
      <c r="X735" s="38"/>
      <c r="Y735" s="38"/>
      <c r="Z735" s="38"/>
      <c r="AA735" s="38"/>
      <c r="AB735" s="38"/>
      <c r="AC735" s="38"/>
      <c r="AD735" s="38"/>
      <c r="AE735" s="38"/>
      <c r="AR735" s="215" t="s">
        <v>167</v>
      </c>
      <c r="AT735" s="215" t="s">
        <v>162</v>
      </c>
      <c r="AU735" s="215" t="s">
        <v>161</v>
      </c>
      <c r="AY735" s="17" t="s">
        <v>158</v>
      </c>
      <c r="BE735" s="216">
        <f>IF(N735="základní",J735,0)</f>
        <v>0</v>
      </c>
      <c r="BF735" s="216">
        <f>IF(N735="snížená",J735,0)</f>
        <v>0</v>
      </c>
      <c r="BG735" s="216">
        <f>IF(N735="zákl. přenesená",J735,0)</f>
        <v>0</v>
      </c>
      <c r="BH735" s="216">
        <f>IF(N735="sníž. přenesená",J735,0)</f>
        <v>0</v>
      </c>
      <c r="BI735" s="216">
        <f>IF(N735="nulová",J735,0)</f>
        <v>0</v>
      </c>
      <c r="BJ735" s="17" t="s">
        <v>168</v>
      </c>
      <c r="BK735" s="216">
        <f>ROUND(I735*H735,2)</f>
        <v>0</v>
      </c>
      <c r="BL735" s="17" t="s">
        <v>167</v>
      </c>
      <c r="BM735" s="215" t="s">
        <v>568</v>
      </c>
    </row>
    <row r="736" s="2" customFormat="1">
      <c r="A736" s="38"/>
      <c r="B736" s="39"/>
      <c r="C736" s="40"/>
      <c r="D736" s="217" t="s">
        <v>170</v>
      </c>
      <c r="E736" s="40"/>
      <c r="F736" s="218" t="s">
        <v>569</v>
      </c>
      <c r="G736" s="40"/>
      <c r="H736" s="40"/>
      <c r="I736" s="219"/>
      <c r="J736" s="40"/>
      <c r="K736" s="40"/>
      <c r="L736" s="44"/>
      <c r="M736" s="220"/>
      <c r="N736" s="221"/>
      <c r="O736" s="84"/>
      <c r="P736" s="84"/>
      <c r="Q736" s="84"/>
      <c r="R736" s="84"/>
      <c r="S736" s="84"/>
      <c r="T736" s="85"/>
      <c r="U736" s="38"/>
      <c r="V736" s="38"/>
      <c r="W736" s="38"/>
      <c r="X736" s="38"/>
      <c r="Y736" s="38"/>
      <c r="Z736" s="38"/>
      <c r="AA736" s="38"/>
      <c r="AB736" s="38"/>
      <c r="AC736" s="38"/>
      <c r="AD736" s="38"/>
      <c r="AE736" s="38"/>
      <c r="AT736" s="17" t="s">
        <v>170</v>
      </c>
      <c r="AU736" s="17" t="s">
        <v>161</v>
      </c>
    </row>
    <row r="737" s="13" customFormat="1">
      <c r="A737" s="13"/>
      <c r="B737" s="222"/>
      <c r="C737" s="223"/>
      <c r="D737" s="217" t="s">
        <v>172</v>
      </c>
      <c r="E737" s="224" t="s">
        <v>19</v>
      </c>
      <c r="F737" s="225" t="s">
        <v>570</v>
      </c>
      <c r="G737" s="223"/>
      <c r="H737" s="224" t="s">
        <v>19</v>
      </c>
      <c r="I737" s="226"/>
      <c r="J737" s="223"/>
      <c r="K737" s="223"/>
      <c r="L737" s="227"/>
      <c r="M737" s="228"/>
      <c r="N737" s="229"/>
      <c r="O737" s="229"/>
      <c r="P737" s="229"/>
      <c r="Q737" s="229"/>
      <c r="R737" s="229"/>
      <c r="S737" s="229"/>
      <c r="T737" s="230"/>
      <c r="U737" s="13"/>
      <c r="V737" s="13"/>
      <c r="W737" s="13"/>
      <c r="X737" s="13"/>
      <c r="Y737" s="13"/>
      <c r="Z737" s="13"/>
      <c r="AA737" s="13"/>
      <c r="AB737" s="13"/>
      <c r="AC737" s="13"/>
      <c r="AD737" s="13"/>
      <c r="AE737" s="13"/>
      <c r="AT737" s="231" t="s">
        <v>172</v>
      </c>
      <c r="AU737" s="231" t="s">
        <v>161</v>
      </c>
      <c r="AV737" s="13" t="s">
        <v>80</v>
      </c>
      <c r="AW737" s="13" t="s">
        <v>33</v>
      </c>
      <c r="AX737" s="13" t="s">
        <v>72</v>
      </c>
      <c r="AY737" s="231" t="s">
        <v>158</v>
      </c>
    </row>
    <row r="738" s="14" customFormat="1">
      <c r="A738" s="14"/>
      <c r="B738" s="232"/>
      <c r="C738" s="233"/>
      <c r="D738" s="217" t="s">
        <v>172</v>
      </c>
      <c r="E738" s="234" t="s">
        <v>19</v>
      </c>
      <c r="F738" s="235" t="s">
        <v>571</v>
      </c>
      <c r="G738" s="233"/>
      <c r="H738" s="236">
        <v>5.3300000000000001</v>
      </c>
      <c r="I738" s="237"/>
      <c r="J738" s="233"/>
      <c r="K738" s="233"/>
      <c r="L738" s="238"/>
      <c r="M738" s="239"/>
      <c r="N738" s="240"/>
      <c r="O738" s="240"/>
      <c r="P738" s="240"/>
      <c r="Q738" s="240"/>
      <c r="R738" s="240"/>
      <c r="S738" s="240"/>
      <c r="T738" s="241"/>
      <c r="U738" s="14"/>
      <c r="V738" s="14"/>
      <c r="W738" s="14"/>
      <c r="X738" s="14"/>
      <c r="Y738" s="14"/>
      <c r="Z738" s="14"/>
      <c r="AA738" s="14"/>
      <c r="AB738" s="14"/>
      <c r="AC738" s="14"/>
      <c r="AD738" s="14"/>
      <c r="AE738" s="14"/>
      <c r="AT738" s="242" t="s">
        <v>172</v>
      </c>
      <c r="AU738" s="242" t="s">
        <v>161</v>
      </c>
      <c r="AV738" s="14" t="s">
        <v>168</v>
      </c>
      <c r="AW738" s="14" t="s">
        <v>33</v>
      </c>
      <c r="AX738" s="14" t="s">
        <v>80</v>
      </c>
      <c r="AY738" s="242" t="s">
        <v>158</v>
      </c>
    </row>
    <row r="739" s="2" customFormat="1" ht="24.15" customHeight="1">
      <c r="A739" s="38"/>
      <c r="B739" s="39"/>
      <c r="C739" s="204" t="s">
        <v>572</v>
      </c>
      <c r="D739" s="204" t="s">
        <v>162</v>
      </c>
      <c r="E739" s="205" t="s">
        <v>573</v>
      </c>
      <c r="F739" s="206" t="s">
        <v>574</v>
      </c>
      <c r="G739" s="207" t="s">
        <v>165</v>
      </c>
      <c r="H739" s="208">
        <v>5.3300000000000001</v>
      </c>
      <c r="I739" s="209"/>
      <c r="J739" s="210">
        <f>ROUND(I739*H739,2)</f>
        <v>0</v>
      </c>
      <c r="K739" s="206" t="s">
        <v>166</v>
      </c>
      <c r="L739" s="44"/>
      <c r="M739" s="211" t="s">
        <v>19</v>
      </c>
      <c r="N739" s="212" t="s">
        <v>44</v>
      </c>
      <c r="O739" s="84"/>
      <c r="P739" s="213">
        <f>O739*H739</f>
        <v>0</v>
      </c>
      <c r="Q739" s="213">
        <v>0</v>
      </c>
      <c r="R739" s="213">
        <f>Q739*H739</f>
        <v>0</v>
      </c>
      <c r="S739" s="213">
        <v>0</v>
      </c>
      <c r="T739" s="214">
        <f>S739*H739</f>
        <v>0</v>
      </c>
      <c r="U739" s="38"/>
      <c r="V739" s="38"/>
      <c r="W739" s="38"/>
      <c r="X739" s="38"/>
      <c r="Y739" s="38"/>
      <c r="Z739" s="38"/>
      <c r="AA739" s="38"/>
      <c r="AB739" s="38"/>
      <c r="AC739" s="38"/>
      <c r="AD739" s="38"/>
      <c r="AE739" s="38"/>
      <c r="AR739" s="215" t="s">
        <v>167</v>
      </c>
      <c r="AT739" s="215" t="s">
        <v>162</v>
      </c>
      <c r="AU739" s="215" t="s">
        <v>161</v>
      </c>
      <c r="AY739" s="17" t="s">
        <v>158</v>
      </c>
      <c r="BE739" s="216">
        <f>IF(N739="základní",J739,0)</f>
        <v>0</v>
      </c>
      <c r="BF739" s="216">
        <f>IF(N739="snížená",J739,0)</f>
        <v>0</v>
      </c>
      <c r="BG739" s="216">
        <f>IF(N739="zákl. přenesená",J739,0)</f>
        <v>0</v>
      </c>
      <c r="BH739" s="216">
        <f>IF(N739="sníž. přenesená",J739,0)</f>
        <v>0</v>
      </c>
      <c r="BI739" s="216">
        <f>IF(N739="nulová",J739,0)</f>
        <v>0</v>
      </c>
      <c r="BJ739" s="17" t="s">
        <v>168</v>
      </c>
      <c r="BK739" s="216">
        <f>ROUND(I739*H739,2)</f>
        <v>0</v>
      </c>
      <c r="BL739" s="17" t="s">
        <v>167</v>
      </c>
      <c r="BM739" s="215" t="s">
        <v>575</v>
      </c>
    </row>
    <row r="740" s="12" customFormat="1" ht="20.88" customHeight="1">
      <c r="A740" s="12"/>
      <c r="B740" s="188"/>
      <c r="C740" s="189"/>
      <c r="D740" s="190" t="s">
        <v>71</v>
      </c>
      <c r="E740" s="202" t="s">
        <v>576</v>
      </c>
      <c r="F740" s="202" t="s">
        <v>577</v>
      </c>
      <c r="G740" s="189"/>
      <c r="H740" s="189"/>
      <c r="I740" s="192"/>
      <c r="J740" s="203">
        <f>BK740</f>
        <v>0</v>
      </c>
      <c r="K740" s="189"/>
      <c r="L740" s="194"/>
      <c r="M740" s="195"/>
      <c r="N740" s="196"/>
      <c r="O740" s="196"/>
      <c r="P740" s="197">
        <f>SUM(P741:P796)</f>
        <v>0</v>
      </c>
      <c r="Q740" s="196"/>
      <c r="R740" s="197">
        <f>SUM(R741:R796)</f>
        <v>0</v>
      </c>
      <c r="S740" s="196"/>
      <c r="T740" s="198">
        <f>SUM(T741:T796)</f>
        <v>0</v>
      </c>
      <c r="U740" s="12"/>
      <c r="V740" s="12"/>
      <c r="W740" s="12"/>
      <c r="X740" s="12"/>
      <c r="Y740" s="12"/>
      <c r="Z740" s="12"/>
      <c r="AA740" s="12"/>
      <c r="AB740" s="12"/>
      <c r="AC740" s="12"/>
      <c r="AD740" s="12"/>
      <c r="AE740" s="12"/>
      <c r="AR740" s="199" t="s">
        <v>80</v>
      </c>
      <c r="AT740" s="200" t="s">
        <v>71</v>
      </c>
      <c r="AU740" s="200" t="s">
        <v>168</v>
      </c>
      <c r="AY740" s="199" t="s">
        <v>158</v>
      </c>
      <c r="BK740" s="201">
        <f>SUM(BK741:BK796)</f>
        <v>0</v>
      </c>
    </row>
    <row r="741" s="2" customFormat="1" ht="49.05" customHeight="1">
      <c r="A741" s="38"/>
      <c r="B741" s="39"/>
      <c r="C741" s="204" t="s">
        <v>578</v>
      </c>
      <c r="D741" s="204" t="s">
        <v>162</v>
      </c>
      <c r="E741" s="205" t="s">
        <v>579</v>
      </c>
      <c r="F741" s="206" t="s">
        <v>580</v>
      </c>
      <c r="G741" s="207" t="s">
        <v>165</v>
      </c>
      <c r="H741" s="208">
        <v>456</v>
      </c>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167</v>
      </c>
      <c r="AT741" s="215" t="s">
        <v>162</v>
      </c>
      <c r="AU741" s="215" t="s">
        <v>161</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167</v>
      </c>
      <c r="BM741" s="215" t="s">
        <v>581</v>
      </c>
    </row>
    <row r="742" s="2" customFormat="1">
      <c r="A742" s="38"/>
      <c r="B742" s="39"/>
      <c r="C742" s="40"/>
      <c r="D742" s="217" t="s">
        <v>170</v>
      </c>
      <c r="E742" s="40"/>
      <c r="F742" s="218" t="s">
        <v>582</v>
      </c>
      <c r="G742" s="40"/>
      <c r="H742" s="40"/>
      <c r="I742" s="219"/>
      <c r="J742" s="40"/>
      <c r="K742" s="40"/>
      <c r="L742" s="44"/>
      <c r="M742" s="220"/>
      <c r="N742" s="221"/>
      <c r="O742" s="84"/>
      <c r="P742" s="84"/>
      <c r="Q742" s="84"/>
      <c r="R742" s="84"/>
      <c r="S742" s="84"/>
      <c r="T742" s="85"/>
      <c r="U742" s="38"/>
      <c r="V742" s="38"/>
      <c r="W742" s="38"/>
      <c r="X742" s="38"/>
      <c r="Y742" s="38"/>
      <c r="Z742" s="38"/>
      <c r="AA742" s="38"/>
      <c r="AB742" s="38"/>
      <c r="AC742" s="38"/>
      <c r="AD742" s="38"/>
      <c r="AE742" s="38"/>
      <c r="AT742" s="17" t="s">
        <v>170</v>
      </c>
      <c r="AU742" s="17" t="s">
        <v>161</v>
      </c>
    </row>
    <row r="743" s="13" customFormat="1">
      <c r="A743" s="13"/>
      <c r="B743" s="222"/>
      <c r="C743" s="223"/>
      <c r="D743" s="217" t="s">
        <v>172</v>
      </c>
      <c r="E743" s="224" t="s">
        <v>19</v>
      </c>
      <c r="F743" s="225" t="s">
        <v>583</v>
      </c>
      <c r="G743" s="223"/>
      <c r="H743" s="224" t="s">
        <v>19</v>
      </c>
      <c r="I743" s="226"/>
      <c r="J743" s="223"/>
      <c r="K743" s="223"/>
      <c r="L743" s="227"/>
      <c r="M743" s="228"/>
      <c r="N743" s="229"/>
      <c r="O743" s="229"/>
      <c r="P743" s="229"/>
      <c r="Q743" s="229"/>
      <c r="R743" s="229"/>
      <c r="S743" s="229"/>
      <c r="T743" s="230"/>
      <c r="U743" s="13"/>
      <c r="V743" s="13"/>
      <c r="W743" s="13"/>
      <c r="X743" s="13"/>
      <c r="Y743" s="13"/>
      <c r="Z743" s="13"/>
      <c r="AA743" s="13"/>
      <c r="AB743" s="13"/>
      <c r="AC743" s="13"/>
      <c r="AD743" s="13"/>
      <c r="AE743" s="13"/>
      <c r="AT743" s="231" t="s">
        <v>172</v>
      </c>
      <c r="AU743" s="231" t="s">
        <v>161</v>
      </c>
      <c r="AV743" s="13" t="s">
        <v>80</v>
      </c>
      <c r="AW743" s="13" t="s">
        <v>33</v>
      </c>
      <c r="AX743" s="13" t="s">
        <v>72</v>
      </c>
      <c r="AY743" s="231" t="s">
        <v>158</v>
      </c>
    </row>
    <row r="744" s="14" customFormat="1">
      <c r="A744" s="14"/>
      <c r="B744" s="232"/>
      <c r="C744" s="233"/>
      <c r="D744" s="217" t="s">
        <v>172</v>
      </c>
      <c r="E744" s="234" t="s">
        <v>19</v>
      </c>
      <c r="F744" s="235" t="s">
        <v>584</v>
      </c>
      <c r="G744" s="233"/>
      <c r="H744" s="236">
        <v>420</v>
      </c>
      <c r="I744" s="237"/>
      <c r="J744" s="233"/>
      <c r="K744" s="233"/>
      <c r="L744" s="238"/>
      <c r="M744" s="239"/>
      <c r="N744" s="240"/>
      <c r="O744" s="240"/>
      <c r="P744" s="240"/>
      <c r="Q744" s="240"/>
      <c r="R744" s="240"/>
      <c r="S744" s="240"/>
      <c r="T744" s="241"/>
      <c r="U744" s="14"/>
      <c r="V744" s="14"/>
      <c r="W744" s="14"/>
      <c r="X744" s="14"/>
      <c r="Y744" s="14"/>
      <c r="Z744" s="14"/>
      <c r="AA744" s="14"/>
      <c r="AB744" s="14"/>
      <c r="AC744" s="14"/>
      <c r="AD744" s="14"/>
      <c r="AE744" s="14"/>
      <c r="AT744" s="242" t="s">
        <v>172</v>
      </c>
      <c r="AU744" s="242" t="s">
        <v>161</v>
      </c>
      <c r="AV744" s="14" t="s">
        <v>168</v>
      </c>
      <c r="AW744" s="14" t="s">
        <v>33</v>
      </c>
      <c r="AX744" s="14" t="s">
        <v>72</v>
      </c>
      <c r="AY744" s="242" t="s">
        <v>158</v>
      </c>
    </row>
    <row r="745" s="13" customFormat="1">
      <c r="A745" s="13"/>
      <c r="B745" s="222"/>
      <c r="C745" s="223"/>
      <c r="D745" s="217" t="s">
        <v>172</v>
      </c>
      <c r="E745" s="224" t="s">
        <v>19</v>
      </c>
      <c r="F745" s="225" t="s">
        <v>238</v>
      </c>
      <c r="G745" s="223"/>
      <c r="H745" s="224" t="s">
        <v>19</v>
      </c>
      <c r="I745" s="226"/>
      <c r="J745" s="223"/>
      <c r="K745" s="223"/>
      <c r="L745" s="227"/>
      <c r="M745" s="228"/>
      <c r="N745" s="229"/>
      <c r="O745" s="229"/>
      <c r="P745" s="229"/>
      <c r="Q745" s="229"/>
      <c r="R745" s="229"/>
      <c r="S745" s="229"/>
      <c r="T745" s="230"/>
      <c r="U745" s="13"/>
      <c r="V745" s="13"/>
      <c r="W745" s="13"/>
      <c r="X745" s="13"/>
      <c r="Y745" s="13"/>
      <c r="Z745" s="13"/>
      <c r="AA745" s="13"/>
      <c r="AB745" s="13"/>
      <c r="AC745" s="13"/>
      <c r="AD745" s="13"/>
      <c r="AE745" s="13"/>
      <c r="AT745" s="231" t="s">
        <v>172</v>
      </c>
      <c r="AU745" s="231" t="s">
        <v>161</v>
      </c>
      <c r="AV745" s="13" t="s">
        <v>80</v>
      </c>
      <c r="AW745" s="13" t="s">
        <v>33</v>
      </c>
      <c r="AX745" s="13" t="s">
        <v>72</v>
      </c>
      <c r="AY745" s="231" t="s">
        <v>158</v>
      </c>
    </row>
    <row r="746" s="14" customFormat="1">
      <c r="A746" s="14"/>
      <c r="B746" s="232"/>
      <c r="C746" s="233"/>
      <c r="D746" s="217" t="s">
        <v>172</v>
      </c>
      <c r="E746" s="234" t="s">
        <v>19</v>
      </c>
      <c r="F746" s="235" t="s">
        <v>239</v>
      </c>
      <c r="G746" s="233"/>
      <c r="H746" s="236">
        <v>36</v>
      </c>
      <c r="I746" s="237"/>
      <c r="J746" s="233"/>
      <c r="K746" s="233"/>
      <c r="L746" s="238"/>
      <c r="M746" s="239"/>
      <c r="N746" s="240"/>
      <c r="O746" s="240"/>
      <c r="P746" s="240"/>
      <c r="Q746" s="240"/>
      <c r="R746" s="240"/>
      <c r="S746" s="240"/>
      <c r="T746" s="241"/>
      <c r="U746" s="14"/>
      <c r="V746" s="14"/>
      <c r="W746" s="14"/>
      <c r="X746" s="14"/>
      <c r="Y746" s="14"/>
      <c r="Z746" s="14"/>
      <c r="AA746" s="14"/>
      <c r="AB746" s="14"/>
      <c r="AC746" s="14"/>
      <c r="AD746" s="14"/>
      <c r="AE746" s="14"/>
      <c r="AT746" s="242" t="s">
        <v>172</v>
      </c>
      <c r="AU746" s="242" t="s">
        <v>161</v>
      </c>
      <c r="AV746" s="14" t="s">
        <v>168</v>
      </c>
      <c r="AW746" s="14" t="s">
        <v>33</v>
      </c>
      <c r="AX746" s="14" t="s">
        <v>72</v>
      </c>
      <c r="AY746" s="242" t="s">
        <v>158</v>
      </c>
    </row>
    <row r="747" s="15" customFormat="1">
      <c r="A747" s="15"/>
      <c r="B747" s="243"/>
      <c r="C747" s="244"/>
      <c r="D747" s="217" t="s">
        <v>172</v>
      </c>
      <c r="E747" s="245" t="s">
        <v>19</v>
      </c>
      <c r="F747" s="246" t="s">
        <v>176</v>
      </c>
      <c r="G747" s="244"/>
      <c r="H747" s="247">
        <v>456</v>
      </c>
      <c r="I747" s="248"/>
      <c r="J747" s="244"/>
      <c r="K747" s="244"/>
      <c r="L747" s="249"/>
      <c r="M747" s="250"/>
      <c r="N747" s="251"/>
      <c r="O747" s="251"/>
      <c r="P747" s="251"/>
      <c r="Q747" s="251"/>
      <c r="R747" s="251"/>
      <c r="S747" s="251"/>
      <c r="T747" s="252"/>
      <c r="U747" s="15"/>
      <c r="V747" s="15"/>
      <c r="W747" s="15"/>
      <c r="X747" s="15"/>
      <c r="Y747" s="15"/>
      <c r="Z747" s="15"/>
      <c r="AA747" s="15"/>
      <c r="AB747" s="15"/>
      <c r="AC747" s="15"/>
      <c r="AD747" s="15"/>
      <c r="AE747" s="15"/>
      <c r="AT747" s="253" t="s">
        <v>172</v>
      </c>
      <c r="AU747" s="253" t="s">
        <v>161</v>
      </c>
      <c r="AV747" s="15" t="s">
        <v>167</v>
      </c>
      <c r="AW747" s="15" t="s">
        <v>33</v>
      </c>
      <c r="AX747" s="15" t="s">
        <v>80</v>
      </c>
      <c r="AY747" s="253" t="s">
        <v>158</v>
      </c>
    </row>
    <row r="748" s="2" customFormat="1" ht="49.05" customHeight="1">
      <c r="A748" s="38"/>
      <c r="B748" s="39"/>
      <c r="C748" s="204" t="s">
        <v>585</v>
      </c>
      <c r="D748" s="204" t="s">
        <v>162</v>
      </c>
      <c r="E748" s="205" t="s">
        <v>586</v>
      </c>
      <c r="F748" s="206" t="s">
        <v>587</v>
      </c>
      <c r="G748" s="207" t="s">
        <v>165</v>
      </c>
      <c r="H748" s="208">
        <v>27360</v>
      </c>
      <c r="I748" s="209"/>
      <c r="J748" s="210">
        <f>ROUND(I748*H748,2)</f>
        <v>0</v>
      </c>
      <c r="K748" s="206" t="s">
        <v>166</v>
      </c>
      <c r="L748" s="44"/>
      <c r="M748" s="211" t="s">
        <v>19</v>
      </c>
      <c r="N748" s="212" t="s">
        <v>44</v>
      </c>
      <c r="O748" s="84"/>
      <c r="P748" s="213">
        <f>O748*H748</f>
        <v>0</v>
      </c>
      <c r="Q748" s="213">
        <v>0</v>
      </c>
      <c r="R748" s="213">
        <f>Q748*H748</f>
        <v>0</v>
      </c>
      <c r="S748" s="213">
        <v>0</v>
      </c>
      <c r="T748" s="214">
        <f>S748*H748</f>
        <v>0</v>
      </c>
      <c r="U748" s="38"/>
      <c r="V748" s="38"/>
      <c r="W748" s="38"/>
      <c r="X748" s="38"/>
      <c r="Y748" s="38"/>
      <c r="Z748" s="38"/>
      <c r="AA748" s="38"/>
      <c r="AB748" s="38"/>
      <c r="AC748" s="38"/>
      <c r="AD748" s="38"/>
      <c r="AE748" s="38"/>
      <c r="AR748" s="215" t="s">
        <v>167</v>
      </c>
      <c r="AT748" s="215" t="s">
        <v>162</v>
      </c>
      <c r="AU748" s="215" t="s">
        <v>161</v>
      </c>
      <c r="AY748" s="17" t="s">
        <v>158</v>
      </c>
      <c r="BE748" s="216">
        <f>IF(N748="základní",J748,0)</f>
        <v>0</v>
      </c>
      <c r="BF748" s="216">
        <f>IF(N748="snížená",J748,0)</f>
        <v>0</v>
      </c>
      <c r="BG748" s="216">
        <f>IF(N748="zákl. přenesená",J748,0)</f>
        <v>0</v>
      </c>
      <c r="BH748" s="216">
        <f>IF(N748="sníž. přenesená",J748,0)</f>
        <v>0</v>
      </c>
      <c r="BI748" s="216">
        <f>IF(N748="nulová",J748,0)</f>
        <v>0</v>
      </c>
      <c r="BJ748" s="17" t="s">
        <v>168</v>
      </c>
      <c r="BK748" s="216">
        <f>ROUND(I748*H748,2)</f>
        <v>0</v>
      </c>
      <c r="BL748" s="17" t="s">
        <v>167</v>
      </c>
      <c r="BM748" s="215" t="s">
        <v>588</v>
      </c>
    </row>
    <row r="749" s="2" customFormat="1">
      <c r="A749" s="38"/>
      <c r="B749" s="39"/>
      <c r="C749" s="40"/>
      <c r="D749" s="217" t="s">
        <v>170</v>
      </c>
      <c r="E749" s="40"/>
      <c r="F749" s="218" t="s">
        <v>582</v>
      </c>
      <c r="G749" s="40"/>
      <c r="H749" s="40"/>
      <c r="I749" s="219"/>
      <c r="J749" s="40"/>
      <c r="K749" s="40"/>
      <c r="L749" s="44"/>
      <c r="M749" s="220"/>
      <c r="N749" s="221"/>
      <c r="O749" s="84"/>
      <c r="P749" s="84"/>
      <c r="Q749" s="84"/>
      <c r="R749" s="84"/>
      <c r="S749" s="84"/>
      <c r="T749" s="85"/>
      <c r="U749" s="38"/>
      <c r="V749" s="38"/>
      <c r="W749" s="38"/>
      <c r="X749" s="38"/>
      <c r="Y749" s="38"/>
      <c r="Z749" s="38"/>
      <c r="AA749" s="38"/>
      <c r="AB749" s="38"/>
      <c r="AC749" s="38"/>
      <c r="AD749" s="38"/>
      <c r="AE749" s="38"/>
      <c r="AT749" s="17" t="s">
        <v>170</v>
      </c>
      <c r="AU749" s="17" t="s">
        <v>161</v>
      </c>
    </row>
    <row r="750" s="13" customFormat="1">
      <c r="A750" s="13"/>
      <c r="B750" s="222"/>
      <c r="C750" s="223"/>
      <c r="D750" s="217" t="s">
        <v>172</v>
      </c>
      <c r="E750" s="224" t="s">
        <v>19</v>
      </c>
      <c r="F750" s="225" t="s">
        <v>583</v>
      </c>
      <c r="G750" s="223"/>
      <c r="H750" s="224" t="s">
        <v>19</v>
      </c>
      <c r="I750" s="226"/>
      <c r="J750" s="223"/>
      <c r="K750" s="223"/>
      <c r="L750" s="227"/>
      <c r="M750" s="228"/>
      <c r="N750" s="229"/>
      <c r="O750" s="229"/>
      <c r="P750" s="229"/>
      <c r="Q750" s="229"/>
      <c r="R750" s="229"/>
      <c r="S750" s="229"/>
      <c r="T750" s="230"/>
      <c r="U750" s="13"/>
      <c r="V750" s="13"/>
      <c r="W750" s="13"/>
      <c r="X750" s="13"/>
      <c r="Y750" s="13"/>
      <c r="Z750" s="13"/>
      <c r="AA750" s="13"/>
      <c r="AB750" s="13"/>
      <c r="AC750" s="13"/>
      <c r="AD750" s="13"/>
      <c r="AE750" s="13"/>
      <c r="AT750" s="231" t="s">
        <v>172</v>
      </c>
      <c r="AU750" s="231" t="s">
        <v>161</v>
      </c>
      <c r="AV750" s="13" t="s">
        <v>80</v>
      </c>
      <c r="AW750" s="13" t="s">
        <v>33</v>
      </c>
      <c r="AX750" s="13" t="s">
        <v>72</v>
      </c>
      <c r="AY750" s="231" t="s">
        <v>158</v>
      </c>
    </row>
    <row r="751" s="14" customFormat="1">
      <c r="A751" s="14"/>
      <c r="B751" s="232"/>
      <c r="C751" s="233"/>
      <c r="D751" s="217" t="s">
        <v>172</v>
      </c>
      <c r="E751" s="234" t="s">
        <v>19</v>
      </c>
      <c r="F751" s="235" t="s">
        <v>584</v>
      </c>
      <c r="G751" s="233"/>
      <c r="H751" s="236">
        <v>420</v>
      </c>
      <c r="I751" s="237"/>
      <c r="J751" s="233"/>
      <c r="K751" s="233"/>
      <c r="L751" s="238"/>
      <c r="M751" s="239"/>
      <c r="N751" s="240"/>
      <c r="O751" s="240"/>
      <c r="P751" s="240"/>
      <c r="Q751" s="240"/>
      <c r="R751" s="240"/>
      <c r="S751" s="240"/>
      <c r="T751" s="241"/>
      <c r="U751" s="14"/>
      <c r="V751" s="14"/>
      <c r="W751" s="14"/>
      <c r="X751" s="14"/>
      <c r="Y751" s="14"/>
      <c r="Z751" s="14"/>
      <c r="AA751" s="14"/>
      <c r="AB751" s="14"/>
      <c r="AC751" s="14"/>
      <c r="AD751" s="14"/>
      <c r="AE751" s="14"/>
      <c r="AT751" s="242" t="s">
        <v>172</v>
      </c>
      <c r="AU751" s="242" t="s">
        <v>161</v>
      </c>
      <c r="AV751" s="14" t="s">
        <v>168</v>
      </c>
      <c r="AW751" s="14" t="s">
        <v>33</v>
      </c>
      <c r="AX751" s="14" t="s">
        <v>72</v>
      </c>
      <c r="AY751" s="242" t="s">
        <v>158</v>
      </c>
    </row>
    <row r="752" s="13" customFormat="1">
      <c r="A752" s="13"/>
      <c r="B752" s="222"/>
      <c r="C752" s="223"/>
      <c r="D752" s="217" t="s">
        <v>172</v>
      </c>
      <c r="E752" s="224" t="s">
        <v>19</v>
      </c>
      <c r="F752" s="225" t="s">
        <v>238</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172</v>
      </c>
      <c r="AU752" s="231" t="s">
        <v>161</v>
      </c>
      <c r="AV752" s="13" t="s">
        <v>80</v>
      </c>
      <c r="AW752" s="13" t="s">
        <v>33</v>
      </c>
      <c r="AX752" s="13" t="s">
        <v>72</v>
      </c>
      <c r="AY752" s="231" t="s">
        <v>158</v>
      </c>
    </row>
    <row r="753" s="14" customFormat="1">
      <c r="A753" s="14"/>
      <c r="B753" s="232"/>
      <c r="C753" s="233"/>
      <c r="D753" s="217" t="s">
        <v>172</v>
      </c>
      <c r="E753" s="234" t="s">
        <v>19</v>
      </c>
      <c r="F753" s="235" t="s">
        <v>239</v>
      </c>
      <c r="G753" s="233"/>
      <c r="H753" s="236">
        <v>36</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172</v>
      </c>
      <c r="AU753" s="242" t="s">
        <v>161</v>
      </c>
      <c r="AV753" s="14" t="s">
        <v>168</v>
      </c>
      <c r="AW753" s="14" t="s">
        <v>33</v>
      </c>
      <c r="AX753" s="14" t="s">
        <v>72</v>
      </c>
      <c r="AY753" s="242" t="s">
        <v>158</v>
      </c>
    </row>
    <row r="754" s="15" customFormat="1">
      <c r="A754" s="15"/>
      <c r="B754" s="243"/>
      <c r="C754" s="244"/>
      <c r="D754" s="217" t="s">
        <v>172</v>
      </c>
      <c r="E754" s="245" t="s">
        <v>19</v>
      </c>
      <c r="F754" s="246" t="s">
        <v>176</v>
      </c>
      <c r="G754" s="244"/>
      <c r="H754" s="247">
        <v>456</v>
      </c>
      <c r="I754" s="248"/>
      <c r="J754" s="244"/>
      <c r="K754" s="244"/>
      <c r="L754" s="249"/>
      <c r="M754" s="250"/>
      <c r="N754" s="251"/>
      <c r="O754" s="251"/>
      <c r="P754" s="251"/>
      <c r="Q754" s="251"/>
      <c r="R754" s="251"/>
      <c r="S754" s="251"/>
      <c r="T754" s="252"/>
      <c r="U754" s="15"/>
      <c r="V754" s="15"/>
      <c r="W754" s="15"/>
      <c r="X754" s="15"/>
      <c r="Y754" s="15"/>
      <c r="Z754" s="15"/>
      <c r="AA754" s="15"/>
      <c r="AB754" s="15"/>
      <c r="AC754" s="15"/>
      <c r="AD754" s="15"/>
      <c r="AE754" s="15"/>
      <c r="AT754" s="253" t="s">
        <v>172</v>
      </c>
      <c r="AU754" s="253" t="s">
        <v>161</v>
      </c>
      <c r="AV754" s="15" t="s">
        <v>167</v>
      </c>
      <c r="AW754" s="15" t="s">
        <v>33</v>
      </c>
      <c r="AX754" s="15" t="s">
        <v>80</v>
      </c>
      <c r="AY754" s="253" t="s">
        <v>158</v>
      </c>
    </row>
    <row r="755" s="14" customFormat="1">
      <c r="A755" s="14"/>
      <c r="B755" s="232"/>
      <c r="C755" s="233"/>
      <c r="D755" s="217" t="s">
        <v>172</v>
      </c>
      <c r="E755" s="233"/>
      <c r="F755" s="235" t="s">
        <v>589</v>
      </c>
      <c r="G755" s="233"/>
      <c r="H755" s="236">
        <v>27360</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172</v>
      </c>
      <c r="AU755" s="242" t="s">
        <v>161</v>
      </c>
      <c r="AV755" s="14" t="s">
        <v>168</v>
      </c>
      <c r="AW755" s="14" t="s">
        <v>4</v>
      </c>
      <c r="AX755" s="14" t="s">
        <v>80</v>
      </c>
      <c r="AY755" s="242" t="s">
        <v>158</v>
      </c>
    </row>
    <row r="756" s="2" customFormat="1" ht="49.05" customHeight="1">
      <c r="A756" s="38"/>
      <c r="B756" s="39"/>
      <c r="C756" s="204" t="s">
        <v>590</v>
      </c>
      <c r="D756" s="204" t="s">
        <v>162</v>
      </c>
      <c r="E756" s="205" t="s">
        <v>591</v>
      </c>
      <c r="F756" s="206" t="s">
        <v>592</v>
      </c>
      <c r="G756" s="207" t="s">
        <v>165</v>
      </c>
      <c r="H756" s="208">
        <v>456</v>
      </c>
      <c r="I756" s="209"/>
      <c r="J756" s="210">
        <f>ROUND(I756*H756,2)</f>
        <v>0</v>
      </c>
      <c r="K756" s="206" t="s">
        <v>166</v>
      </c>
      <c r="L756" s="44"/>
      <c r="M756" s="211" t="s">
        <v>19</v>
      </c>
      <c r="N756" s="212" t="s">
        <v>44</v>
      </c>
      <c r="O756" s="84"/>
      <c r="P756" s="213">
        <f>O756*H756</f>
        <v>0</v>
      </c>
      <c r="Q756" s="213">
        <v>0</v>
      </c>
      <c r="R756" s="213">
        <f>Q756*H756</f>
        <v>0</v>
      </c>
      <c r="S756" s="213">
        <v>0</v>
      </c>
      <c r="T756" s="214">
        <f>S756*H756</f>
        <v>0</v>
      </c>
      <c r="U756" s="38"/>
      <c r="V756" s="38"/>
      <c r="W756" s="38"/>
      <c r="X756" s="38"/>
      <c r="Y756" s="38"/>
      <c r="Z756" s="38"/>
      <c r="AA756" s="38"/>
      <c r="AB756" s="38"/>
      <c r="AC756" s="38"/>
      <c r="AD756" s="38"/>
      <c r="AE756" s="38"/>
      <c r="AR756" s="215" t="s">
        <v>167</v>
      </c>
      <c r="AT756" s="215" t="s">
        <v>162</v>
      </c>
      <c r="AU756" s="215" t="s">
        <v>161</v>
      </c>
      <c r="AY756" s="17" t="s">
        <v>158</v>
      </c>
      <c r="BE756" s="216">
        <f>IF(N756="základní",J756,0)</f>
        <v>0</v>
      </c>
      <c r="BF756" s="216">
        <f>IF(N756="snížená",J756,0)</f>
        <v>0</v>
      </c>
      <c r="BG756" s="216">
        <f>IF(N756="zákl. přenesená",J756,0)</f>
        <v>0</v>
      </c>
      <c r="BH756" s="216">
        <f>IF(N756="sníž. přenesená",J756,0)</f>
        <v>0</v>
      </c>
      <c r="BI756" s="216">
        <f>IF(N756="nulová",J756,0)</f>
        <v>0</v>
      </c>
      <c r="BJ756" s="17" t="s">
        <v>168</v>
      </c>
      <c r="BK756" s="216">
        <f>ROUND(I756*H756,2)</f>
        <v>0</v>
      </c>
      <c r="BL756" s="17" t="s">
        <v>167</v>
      </c>
      <c r="BM756" s="215" t="s">
        <v>593</v>
      </c>
    </row>
    <row r="757" s="2" customFormat="1">
      <c r="A757" s="38"/>
      <c r="B757" s="39"/>
      <c r="C757" s="40"/>
      <c r="D757" s="217" t="s">
        <v>170</v>
      </c>
      <c r="E757" s="40"/>
      <c r="F757" s="218" t="s">
        <v>594</v>
      </c>
      <c r="G757" s="40"/>
      <c r="H757" s="40"/>
      <c r="I757" s="219"/>
      <c r="J757" s="40"/>
      <c r="K757" s="40"/>
      <c r="L757" s="44"/>
      <c r="M757" s="220"/>
      <c r="N757" s="221"/>
      <c r="O757" s="84"/>
      <c r="P757" s="84"/>
      <c r="Q757" s="84"/>
      <c r="R757" s="84"/>
      <c r="S757" s="84"/>
      <c r="T757" s="85"/>
      <c r="U757" s="38"/>
      <c r="V757" s="38"/>
      <c r="W757" s="38"/>
      <c r="X757" s="38"/>
      <c r="Y757" s="38"/>
      <c r="Z757" s="38"/>
      <c r="AA757" s="38"/>
      <c r="AB757" s="38"/>
      <c r="AC757" s="38"/>
      <c r="AD757" s="38"/>
      <c r="AE757" s="38"/>
      <c r="AT757" s="17" t="s">
        <v>170</v>
      </c>
      <c r="AU757" s="17" t="s">
        <v>161</v>
      </c>
    </row>
    <row r="758" s="13" customFormat="1">
      <c r="A758" s="13"/>
      <c r="B758" s="222"/>
      <c r="C758" s="223"/>
      <c r="D758" s="217" t="s">
        <v>172</v>
      </c>
      <c r="E758" s="224" t="s">
        <v>19</v>
      </c>
      <c r="F758" s="225" t="s">
        <v>583</v>
      </c>
      <c r="G758" s="223"/>
      <c r="H758" s="224" t="s">
        <v>19</v>
      </c>
      <c r="I758" s="226"/>
      <c r="J758" s="223"/>
      <c r="K758" s="223"/>
      <c r="L758" s="227"/>
      <c r="M758" s="228"/>
      <c r="N758" s="229"/>
      <c r="O758" s="229"/>
      <c r="P758" s="229"/>
      <c r="Q758" s="229"/>
      <c r="R758" s="229"/>
      <c r="S758" s="229"/>
      <c r="T758" s="230"/>
      <c r="U758" s="13"/>
      <c r="V758" s="13"/>
      <c r="W758" s="13"/>
      <c r="X758" s="13"/>
      <c r="Y758" s="13"/>
      <c r="Z758" s="13"/>
      <c r="AA758" s="13"/>
      <c r="AB758" s="13"/>
      <c r="AC758" s="13"/>
      <c r="AD758" s="13"/>
      <c r="AE758" s="13"/>
      <c r="AT758" s="231" t="s">
        <v>172</v>
      </c>
      <c r="AU758" s="231" t="s">
        <v>161</v>
      </c>
      <c r="AV758" s="13" t="s">
        <v>80</v>
      </c>
      <c r="AW758" s="13" t="s">
        <v>33</v>
      </c>
      <c r="AX758" s="13" t="s">
        <v>72</v>
      </c>
      <c r="AY758" s="231" t="s">
        <v>158</v>
      </c>
    </row>
    <row r="759" s="14" customFormat="1">
      <c r="A759" s="14"/>
      <c r="B759" s="232"/>
      <c r="C759" s="233"/>
      <c r="D759" s="217" t="s">
        <v>172</v>
      </c>
      <c r="E759" s="234" t="s">
        <v>19</v>
      </c>
      <c r="F759" s="235" t="s">
        <v>584</v>
      </c>
      <c r="G759" s="233"/>
      <c r="H759" s="236">
        <v>420</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172</v>
      </c>
      <c r="AU759" s="242" t="s">
        <v>161</v>
      </c>
      <c r="AV759" s="14" t="s">
        <v>168</v>
      </c>
      <c r="AW759" s="14" t="s">
        <v>33</v>
      </c>
      <c r="AX759" s="14" t="s">
        <v>72</v>
      </c>
      <c r="AY759" s="242" t="s">
        <v>158</v>
      </c>
    </row>
    <row r="760" s="13" customFormat="1">
      <c r="A760" s="13"/>
      <c r="B760" s="222"/>
      <c r="C760" s="223"/>
      <c r="D760" s="217" t="s">
        <v>172</v>
      </c>
      <c r="E760" s="224" t="s">
        <v>19</v>
      </c>
      <c r="F760" s="225" t="s">
        <v>238</v>
      </c>
      <c r="G760" s="223"/>
      <c r="H760" s="224" t="s">
        <v>19</v>
      </c>
      <c r="I760" s="226"/>
      <c r="J760" s="223"/>
      <c r="K760" s="223"/>
      <c r="L760" s="227"/>
      <c r="M760" s="228"/>
      <c r="N760" s="229"/>
      <c r="O760" s="229"/>
      <c r="P760" s="229"/>
      <c r="Q760" s="229"/>
      <c r="R760" s="229"/>
      <c r="S760" s="229"/>
      <c r="T760" s="230"/>
      <c r="U760" s="13"/>
      <c r="V760" s="13"/>
      <c r="W760" s="13"/>
      <c r="X760" s="13"/>
      <c r="Y760" s="13"/>
      <c r="Z760" s="13"/>
      <c r="AA760" s="13"/>
      <c r="AB760" s="13"/>
      <c r="AC760" s="13"/>
      <c r="AD760" s="13"/>
      <c r="AE760" s="13"/>
      <c r="AT760" s="231" t="s">
        <v>172</v>
      </c>
      <c r="AU760" s="231" t="s">
        <v>161</v>
      </c>
      <c r="AV760" s="13" t="s">
        <v>80</v>
      </c>
      <c r="AW760" s="13" t="s">
        <v>33</v>
      </c>
      <c r="AX760" s="13" t="s">
        <v>72</v>
      </c>
      <c r="AY760" s="231" t="s">
        <v>158</v>
      </c>
    </row>
    <row r="761" s="14" customFormat="1">
      <c r="A761" s="14"/>
      <c r="B761" s="232"/>
      <c r="C761" s="233"/>
      <c r="D761" s="217" t="s">
        <v>172</v>
      </c>
      <c r="E761" s="234" t="s">
        <v>19</v>
      </c>
      <c r="F761" s="235" t="s">
        <v>239</v>
      </c>
      <c r="G761" s="233"/>
      <c r="H761" s="236">
        <v>36</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172</v>
      </c>
      <c r="AU761" s="242" t="s">
        <v>161</v>
      </c>
      <c r="AV761" s="14" t="s">
        <v>168</v>
      </c>
      <c r="AW761" s="14" t="s">
        <v>33</v>
      </c>
      <c r="AX761" s="14" t="s">
        <v>72</v>
      </c>
      <c r="AY761" s="242" t="s">
        <v>158</v>
      </c>
    </row>
    <row r="762" s="15" customFormat="1">
      <c r="A762" s="15"/>
      <c r="B762" s="243"/>
      <c r="C762" s="244"/>
      <c r="D762" s="217" t="s">
        <v>172</v>
      </c>
      <c r="E762" s="245" t="s">
        <v>19</v>
      </c>
      <c r="F762" s="246" t="s">
        <v>176</v>
      </c>
      <c r="G762" s="244"/>
      <c r="H762" s="247">
        <v>456</v>
      </c>
      <c r="I762" s="248"/>
      <c r="J762" s="244"/>
      <c r="K762" s="244"/>
      <c r="L762" s="249"/>
      <c r="M762" s="250"/>
      <c r="N762" s="251"/>
      <c r="O762" s="251"/>
      <c r="P762" s="251"/>
      <c r="Q762" s="251"/>
      <c r="R762" s="251"/>
      <c r="S762" s="251"/>
      <c r="T762" s="252"/>
      <c r="U762" s="15"/>
      <c r="V762" s="15"/>
      <c r="W762" s="15"/>
      <c r="X762" s="15"/>
      <c r="Y762" s="15"/>
      <c r="Z762" s="15"/>
      <c r="AA762" s="15"/>
      <c r="AB762" s="15"/>
      <c r="AC762" s="15"/>
      <c r="AD762" s="15"/>
      <c r="AE762" s="15"/>
      <c r="AT762" s="253" t="s">
        <v>172</v>
      </c>
      <c r="AU762" s="253" t="s">
        <v>161</v>
      </c>
      <c r="AV762" s="15" t="s">
        <v>167</v>
      </c>
      <c r="AW762" s="15" t="s">
        <v>33</v>
      </c>
      <c r="AX762" s="15" t="s">
        <v>80</v>
      </c>
      <c r="AY762" s="253" t="s">
        <v>158</v>
      </c>
    </row>
    <row r="763" s="2" customFormat="1" ht="24.15" customHeight="1">
      <c r="A763" s="38"/>
      <c r="B763" s="39"/>
      <c r="C763" s="204" t="s">
        <v>595</v>
      </c>
      <c r="D763" s="204" t="s">
        <v>162</v>
      </c>
      <c r="E763" s="205" t="s">
        <v>596</v>
      </c>
      <c r="F763" s="206" t="s">
        <v>597</v>
      </c>
      <c r="G763" s="207" t="s">
        <v>165</v>
      </c>
      <c r="H763" s="208">
        <v>456</v>
      </c>
      <c r="I763" s="209"/>
      <c r="J763" s="210">
        <f>ROUND(I763*H763,2)</f>
        <v>0</v>
      </c>
      <c r="K763" s="206" t="s">
        <v>166</v>
      </c>
      <c r="L763" s="44"/>
      <c r="M763" s="211" t="s">
        <v>19</v>
      </c>
      <c r="N763" s="212" t="s">
        <v>44</v>
      </c>
      <c r="O763" s="84"/>
      <c r="P763" s="213">
        <f>O763*H763</f>
        <v>0</v>
      </c>
      <c r="Q763" s="213">
        <v>0</v>
      </c>
      <c r="R763" s="213">
        <f>Q763*H763</f>
        <v>0</v>
      </c>
      <c r="S763" s="213">
        <v>0</v>
      </c>
      <c r="T763" s="214">
        <f>S763*H763</f>
        <v>0</v>
      </c>
      <c r="U763" s="38"/>
      <c r="V763" s="38"/>
      <c r="W763" s="38"/>
      <c r="X763" s="38"/>
      <c r="Y763" s="38"/>
      <c r="Z763" s="38"/>
      <c r="AA763" s="38"/>
      <c r="AB763" s="38"/>
      <c r="AC763" s="38"/>
      <c r="AD763" s="38"/>
      <c r="AE763" s="38"/>
      <c r="AR763" s="215" t="s">
        <v>167</v>
      </c>
      <c r="AT763" s="215" t="s">
        <v>162</v>
      </c>
      <c r="AU763" s="215" t="s">
        <v>161</v>
      </c>
      <c r="AY763" s="17" t="s">
        <v>158</v>
      </c>
      <c r="BE763" s="216">
        <f>IF(N763="základní",J763,0)</f>
        <v>0</v>
      </c>
      <c r="BF763" s="216">
        <f>IF(N763="snížená",J763,0)</f>
        <v>0</v>
      </c>
      <c r="BG763" s="216">
        <f>IF(N763="zákl. přenesená",J763,0)</f>
        <v>0</v>
      </c>
      <c r="BH763" s="216">
        <f>IF(N763="sníž. přenesená",J763,0)</f>
        <v>0</v>
      </c>
      <c r="BI763" s="216">
        <f>IF(N763="nulová",J763,0)</f>
        <v>0</v>
      </c>
      <c r="BJ763" s="17" t="s">
        <v>168</v>
      </c>
      <c r="BK763" s="216">
        <f>ROUND(I763*H763,2)</f>
        <v>0</v>
      </c>
      <c r="BL763" s="17" t="s">
        <v>167</v>
      </c>
      <c r="BM763" s="215" t="s">
        <v>598</v>
      </c>
    </row>
    <row r="764" s="2" customFormat="1">
      <c r="A764" s="38"/>
      <c r="B764" s="39"/>
      <c r="C764" s="40"/>
      <c r="D764" s="217" t="s">
        <v>170</v>
      </c>
      <c r="E764" s="40"/>
      <c r="F764" s="218" t="s">
        <v>599</v>
      </c>
      <c r="G764" s="40"/>
      <c r="H764" s="40"/>
      <c r="I764" s="219"/>
      <c r="J764" s="40"/>
      <c r="K764" s="40"/>
      <c r="L764" s="44"/>
      <c r="M764" s="220"/>
      <c r="N764" s="221"/>
      <c r="O764" s="84"/>
      <c r="P764" s="84"/>
      <c r="Q764" s="84"/>
      <c r="R764" s="84"/>
      <c r="S764" s="84"/>
      <c r="T764" s="85"/>
      <c r="U764" s="38"/>
      <c r="V764" s="38"/>
      <c r="W764" s="38"/>
      <c r="X764" s="38"/>
      <c r="Y764" s="38"/>
      <c r="Z764" s="38"/>
      <c r="AA764" s="38"/>
      <c r="AB764" s="38"/>
      <c r="AC764" s="38"/>
      <c r="AD764" s="38"/>
      <c r="AE764" s="38"/>
      <c r="AT764" s="17" t="s">
        <v>170</v>
      </c>
      <c r="AU764" s="17" t="s">
        <v>161</v>
      </c>
    </row>
    <row r="765" s="13" customFormat="1">
      <c r="A765" s="13"/>
      <c r="B765" s="222"/>
      <c r="C765" s="223"/>
      <c r="D765" s="217" t="s">
        <v>172</v>
      </c>
      <c r="E765" s="224" t="s">
        <v>19</v>
      </c>
      <c r="F765" s="225" t="s">
        <v>583</v>
      </c>
      <c r="G765" s="223"/>
      <c r="H765" s="224" t="s">
        <v>19</v>
      </c>
      <c r="I765" s="226"/>
      <c r="J765" s="223"/>
      <c r="K765" s="223"/>
      <c r="L765" s="227"/>
      <c r="M765" s="228"/>
      <c r="N765" s="229"/>
      <c r="O765" s="229"/>
      <c r="P765" s="229"/>
      <c r="Q765" s="229"/>
      <c r="R765" s="229"/>
      <c r="S765" s="229"/>
      <c r="T765" s="230"/>
      <c r="U765" s="13"/>
      <c r="V765" s="13"/>
      <c r="W765" s="13"/>
      <c r="X765" s="13"/>
      <c r="Y765" s="13"/>
      <c r="Z765" s="13"/>
      <c r="AA765" s="13"/>
      <c r="AB765" s="13"/>
      <c r="AC765" s="13"/>
      <c r="AD765" s="13"/>
      <c r="AE765" s="13"/>
      <c r="AT765" s="231" t="s">
        <v>172</v>
      </c>
      <c r="AU765" s="231" t="s">
        <v>161</v>
      </c>
      <c r="AV765" s="13" t="s">
        <v>80</v>
      </c>
      <c r="AW765" s="13" t="s">
        <v>33</v>
      </c>
      <c r="AX765" s="13" t="s">
        <v>72</v>
      </c>
      <c r="AY765" s="231" t="s">
        <v>158</v>
      </c>
    </row>
    <row r="766" s="14" customFormat="1">
      <c r="A766" s="14"/>
      <c r="B766" s="232"/>
      <c r="C766" s="233"/>
      <c r="D766" s="217" t="s">
        <v>172</v>
      </c>
      <c r="E766" s="234" t="s">
        <v>19</v>
      </c>
      <c r="F766" s="235" t="s">
        <v>584</v>
      </c>
      <c r="G766" s="233"/>
      <c r="H766" s="236">
        <v>420</v>
      </c>
      <c r="I766" s="237"/>
      <c r="J766" s="233"/>
      <c r="K766" s="233"/>
      <c r="L766" s="238"/>
      <c r="M766" s="239"/>
      <c r="N766" s="240"/>
      <c r="O766" s="240"/>
      <c r="P766" s="240"/>
      <c r="Q766" s="240"/>
      <c r="R766" s="240"/>
      <c r="S766" s="240"/>
      <c r="T766" s="241"/>
      <c r="U766" s="14"/>
      <c r="V766" s="14"/>
      <c r="W766" s="14"/>
      <c r="X766" s="14"/>
      <c r="Y766" s="14"/>
      <c r="Z766" s="14"/>
      <c r="AA766" s="14"/>
      <c r="AB766" s="14"/>
      <c r="AC766" s="14"/>
      <c r="AD766" s="14"/>
      <c r="AE766" s="14"/>
      <c r="AT766" s="242" t="s">
        <v>172</v>
      </c>
      <c r="AU766" s="242" t="s">
        <v>161</v>
      </c>
      <c r="AV766" s="14" t="s">
        <v>168</v>
      </c>
      <c r="AW766" s="14" t="s">
        <v>33</v>
      </c>
      <c r="AX766" s="14" t="s">
        <v>72</v>
      </c>
      <c r="AY766" s="242" t="s">
        <v>158</v>
      </c>
    </row>
    <row r="767" s="13" customFormat="1">
      <c r="A767" s="13"/>
      <c r="B767" s="222"/>
      <c r="C767" s="223"/>
      <c r="D767" s="217" t="s">
        <v>172</v>
      </c>
      <c r="E767" s="224" t="s">
        <v>19</v>
      </c>
      <c r="F767" s="225" t="s">
        <v>238</v>
      </c>
      <c r="G767" s="223"/>
      <c r="H767" s="224" t="s">
        <v>19</v>
      </c>
      <c r="I767" s="226"/>
      <c r="J767" s="223"/>
      <c r="K767" s="223"/>
      <c r="L767" s="227"/>
      <c r="M767" s="228"/>
      <c r="N767" s="229"/>
      <c r="O767" s="229"/>
      <c r="P767" s="229"/>
      <c r="Q767" s="229"/>
      <c r="R767" s="229"/>
      <c r="S767" s="229"/>
      <c r="T767" s="230"/>
      <c r="U767" s="13"/>
      <c r="V767" s="13"/>
      <c r="W767" s="13"/>
      <c r="X767" s="13"/>
      <c r="Y767" s="13"/>
      <c r="Z767" s="13"/>
      <c r="AA767" s="13"/>
      <c r="AB767" s="13"/>
      <c r="AC767" s="13"/>
      <c r="AD767" s="13"/>
      <c r="AE767" s="13"/>
      <c r="AT767" s="231" t="s">
        <v>172</v>
      </c>
      <c r="AU767" s="231" t="s">
        <v>161</v>
      </c>
      <c r="AV767" s="13" t="s">
        <v>80</v>
      </c>
      <c r="AW767" s="13" t="s">
        <v>33</v>
      </c>
      <c r="AX767" s="13" t="s">
        <v>72</v>
      </c>
      <c r="AY767" s="231" t="s">
        <v>158</v>
      </c>
    </row>
    <row r="768" s="14" customFormat="1">
      <c r="A768" s="14"/>
      <c r="B768" s="232"/>
      <c r="C768" s="233"/>
      <c r="D768" s="217" t="s">
        <v>172</v>
      </c>
      <c r="E768" s="234" t="s">
        <v>19</v>
      </c>
      <c r="F768" s="235" t="s">
        <v>239</v>
      </c>
      <c r="G768" s="233"/>
      <c r="H768" s="236">
        <v>36</v>
      </c>
      <c r="I768" s="237"/>
      <c r="J768" s="233"/>
      <c r="K768" s="233"/>
      <c r="L768" s="238"/>
      <c r="M768" s="239"/>
      <c r="N768" s="240"/>
      <c r="O768" s="240"/>
      <c r="P768" s="240"/>
      <c r="Q768" s="240"/>
      <c r="R768" s="240"/>
      <c r="S768" s="240"/>
      <c r="T768" s="241"/>
      <c r="U768" s="14"/>
      <c r="V768" s="14"/>
      <c r="W768" s="14"/>
      <c r="X768" s="14"/>
      <c r="Y768" s="14"/>
      <c r="Z768" s="14"/>
      <c r="AA768" s="14"/>
      <c r="AB768" s="14"/>
      <c r="AC768" s="14"/>
      <c r="AD768" s="14"/>
      <c r="AE768" s="14"/>
      <c r="AT768" s="242" t="s">
        <v>172</v>
      </c>
      <c r="AU768" s="242" t="s">
        <v>161</v>
      </c>
      <c r="AV768" s="14" t="s">
        <v>168</v>
      </c>
      <c r="AW768" s="14" t="s">
        <v>33</v>
      </c>
      <c r="AX768" s="14" t="s">
        <v>72</v>
      </c>
      <c r="AY768" s="242" t="s">
        <v>158</v>
      </c>
    </row>
    <row r="769" s="15" customFormat="1">
      <c r="A769" s="15"/>
      <c r="B769" s="243"/>
      <c r="C769" s="244"/>
      <c r="D769" s="217" t="s">
        <v>172</v>
      </c>
      <c r="E769" s="245" t="s">
        <v>19</v>
      </c>
      <c r="F769" s="246" t="s">
        <v>176</v>
      </c>
      <c r="G769" s="244"/>
      <c r="H769" s="247">
        <v>456</v>
      </c>
      <c r="I769" s="248"/>
      <c r="J769" s="244"/>
      <c r="K769" s="244"/>
      <c r="L769" s="249"/>
      <c r="M769" s="250"/>
      <c r="N769" s="251"/>
      <c r="O769" s="251"/>
      <c r="P769" s="251"/>
      <c r="Q769" s="251"/>
      <c r="R769" s="251"/>
      <c r="S769" s="251"/>
      <c r="T769" s="252"/>
      <c r="U769" s="15"/>
      <c r="V769" s="15"/>
      <c r="W769" s="15"/>
      <c r="X769" s="15"/>
      <c r="Y769" s="15"/>
      <c r="Z769" s="15"/>
      <c r="AA769" s="15"/>
      <c r="AB769" s="15"/>
      <c r="AC769" s="15"/>
      <c r="AD769" s="15"/>
      <c r="AE769" s="15"/>
      <c r="AT769" s="253" t="s">
        <v>172</v>
      </c>
      <c r="AU769" s="253" t="s">
        <v>161</v>
      </c>
      <c r="AV769" s="15" t="s">
        <v>167</v>
      </c>
      <c r="AW769" s="15" t="s">
        <v>33</v>
      </c>
      <c r="AX769" s="15" t="s">
        <v>80</v>
      </c>
      <c r="AY769" s="253" t="s">
        <v>158</v>
      </c>
    </row>
    <row r="770" s="2" customFormat="1" ht="24.15" customHeight="1">
      <c r="A770" s="38"/>
      <c r="B770" s="39"/>
      <c r="C770" s="204" t="s">
        <v>600</v>
      </c>
      <c r="D770" s="204" t="s">
        <v>162</v>
      </c>
      <c r="E770" s="205" t="s">
        <v>601</v>
      </c>
      <c r="F770" s="206" t="s">
        <v>602</v>
      </c>
      <c r="G770" s="207" t="s">
        <v>165</v>
      </c>
      <c r="H770" s="208">
        <v>27360</v>
      </c>
      <c r="I770" s="209"/>
      <c r="J770" s="210">
        <f>ROUND(I770*H770,2)</f>
        <v>0</v>
      </c>
      <c r="K770" s="206" t="s">
        <v>166</v>
      </c>
      <c r="L770" s="44"/>
      <c r="M770" s="211" t="s">
        <v>19</v>
      </c>
      <c r="N770" s="212" t="s">
        <v>44</v>
      </c>
      <c r="O770" s="84"/>
      <c r="P770" s="213">
        <f>O770*H770</f>
        <v>0</v>
      </c>
      <c r="Q770" s="213">
        <v>0</v>
      </c>
      <c r="R770" s="213">
        <f>Q770*H770</f>
        <v>0</v>
      </c>
      <c r="S770" s="213">
        <v>0</v>
      </c>
      <c r="T770" s="214">
        <f>S770*H770</f>
        <v>0</v>
      </c>
      <c r="U770" s="38"/>
      <c r="V770" s="38"/>
      <c r="W770" s="38"/>
      <c r="X770" s="38"/>
      <c r="Y770" s="38"/>
      <c r="Z770" s="38"/>
      <c r="AA770" s="38"/>
      <c r="AB770" s="38"/>
      <c r="AC770" s="38"/>
      <c r="AD770" s="38"/>
      <c r="AE770" s="38"/>
      <c r="AR770" s="215" t="s">
        <v>167</v>
      </c>
      <c r="AT770" s="215" t="s">
        <v>162</v>
      </c>
      <c r="AU770" s="215" t="s">
        <v>161</v>
      </c>
      <c r="AY770" s="17" t="s">
        <v>158</v>
      </c>
      <c r="BE770" s="216">
        <f>IF(N770="základní",J770,0)</f>
        <v>0</v>
      </c>
      <c r="BF770" s="216">
        <f>IF(N770="snížená",J770,0)</f>
        <v>0</v>
      </c>
      <c r="BG770" s="216">
        <f>IF(N770="zákl. přenesená",J770,0)</f>
        <v>0</v>
      </c>
      <c r="BH770" s="216">
        <f>IF(N770="sníž. přenesená",J770,0)</f>
        <v>0</v>
      </c>
      <c r="BI770" s="216">
        <f>IF(N770="nulová",J770,0)</f>
        <v>0</v>
      </c>
      <c r="BJ770" s="17" t="s">
        <v>168</v>
      </c>
      <c r="BK770" s="216">
        <f>ROUND(I770*H770,2)</f>
        <v>0</v>
      </c>
      <c r="BL770" s="17" t="s">
        <v>167</v>
      </c>
      <c r="BM770" s="215" t="s">
        <v>603</v>
      </c>
    </row>
    <row r="771" s="2" customFormat="1">
      <c r="A771" s="38"/>
      <c r="B771" s="39"/>
      <c r="C771" s="40"/>
      <c r="D771" s="217" t="s">
        <v>170</v>
      </c>
      <c r="E771" s="40"/>
      <c r="F771" s="218" t="s">
        <v>599</v>
      </c>
      <c r="G771" s="40"/>
      <c r="H771" s="40"/>
      <c r="I771" s="219"/>
      <c r="J771" s="40"/>
      <c r="K771" s="40"/>
      <c r="L771" s="44"/>
      <c r="M771" s="220"/>
      <c r="N771" s="221"/>
      <c r="O771" s="84"/>
      <c r="P771" s="84"/>
      <c r="Q771" s="84"/>
      <c r="R771" s="84"/>
      <c r="S771" s="84"/>
      <c r="T771" s="85"/>
      <c r="U771" s="38"/>
      <c r="V771" s="38"/>
      <c r="W771" s="38"/>
      <c r="X771" s="38"/>
      <c r="Y771" s="38"/>
      <c r="Z771" s="38"/>
      <c r="AA771" s="38"/>
      <c r="AB771" s="38"/>
      <c r="AC771" s="38"/>
      <c r="AD771" s="38"/>
      <c r="AE771" s="38"/>
      <c r="AT771" s="17" t="s">
        <v>170</v>
      </c>
      <c r="AU771" s="17" t="s">
        <v>161</v>
      </c>
    </row>
    <row r="772" s="13" customFormat="1">
      <c r="A772" s="13"/>
      <c r="B772" s="222"/>
      <c r="C772" s="223"/>
      <c r="D772" s="217" t="s">
        <v>172</v>
      </c>
      <c r="E772" s="224" t="s">
        <v>19</v>
      </c>
      <c r="F772" s="225" t="s">
        <v>583</v>
      </c>
      <c r="G772" s="223"/>
      <c r="H772" s="224" t="s">
        <v>19</v>
      </c>
      <c r="I772" s="226"/>
      <c r="J772" s="223"/>
      <c r="K772" s="223"/>
      <c r="L772" s="227"/>
      <c r="M772" s="228"/>
      <c r="N772" s="229"/>
      <c r="O772" s="229"/>
      <c r="P772" s="229"/>
      <c r="Q772" s="229"/>
      <c r="R772" s="229"/>
      <c r="S772" s="229"/>
      <c r="T772" s="230"/>
      <c r="U772" s="13"/>
      <c r="V772" s="13"/>
      <c r="W772" s="13"/>
      <c r="X772" s="13"/>
      <c r="Y772" s="13"/>
      <c r="Z772" s="13"/>
      <c r="AA772" s="13"/>
      <c r="AB772" s="13"/>
      <c r="AC772" s="13"/>
      <c r="AD772" s="13"/>
      <c r="AE772" s="13"/>
      <c r="AT772" s="231" t="s">
        <v>172</v>
      </c>
      <c r="AU772" s="231" t="s">
        <v>161</v>
      </c>
      <c r="AV772" s="13" t="s">
        <v>80</v>
      </c>
      <c r="AW772" s="13" t="s">
        <v>33</v>
      </c>
      <c r="AX772" s="13" t="s">
        <v>72</v>
      </c>
      <c r="AY772" s="231" t="s">
        <v>158</v>
      </c>
    </row>
    <row r="773" s="14" customFormat="1">
      <c r="A773" s="14"/>
      <c r="B773" s="232"/>
      <c r="C773" s="233"/>
      <c r="D773" s="217" t="s">
        <v>172</v>
      </c>
      <c r="E773" s="234" t="s">
        <v>19</v>
      </c>
      <c r="F773" s="235" t="s">
        <v>584</v>
      </c>
      <c r="G773" s="233"/>
      <c r="H773" s="236">
        <v>420</v>
      </c>
      <c r="I773" s="237"/>
      <c r="J773" s="233"/>
      <c r="K773" s="233"/>
      <c r="L773" s="238"/>
      <c r="M773" s="239"/>
      <c r="N773" s="240"/>
      <c r="O773" s="240"/>
      <c r="P773" s="240"/>
      <c r="Q773" s="240"/>
      <c r="R773" s="240"/>
      <c r="S773" s="240"/>
      <c r="T773" s="241"/>
      <c r="U773" s="14"/>
      <c r="V773" s="14"/>
      <c r="W773" s="14"/>
      <c r="X773" s="14"/>
      <c r="Y773" s="14"/>
      <c r="Z773" s="14"/>
      <c r="AA773" s="14"/>
      <c r="AB773" s="14"/>
      <c r="AC773" s="14"/>
      <c r="AD773" s="14"/>
      <c r="AE773" s="14"/>
      <c r="AT773" s="242" t="s">
        <v>172</v>
      </c>
      <c r="AU773" s="242" t="s">
        <v>161</v>
      </c>
      <c r="AV773" s="14" t="s">
        <v>168</v>
      </c>
      <c r="AW773" s="14" t="s">
        <v>33</v>
      </c>
      <c r="AX773" s="14" t="s">
        <v>72</v>
      </c>
      <c r="AY773" s="242" t="s">
        <v>158</v>
      </c>
    </row>
    <row r="774" s="13" customFormat="1">
      <c r="A774" s="13"/>
      <c r="B774" s="222"/>
      <c r="C774" s="223"/>
      <c r="D774" s="217" t="s">
        <v>172</v>
      </c>
      <c r="E774" s="224" t="s">
        <v>19</v>
      </c>
      <c r="F774" s="225" t="s">
        <v>238</v>
      </c>
      <c r="G774" s="223"/>
      <c r="H774" s="224" t="s">
        <v>19</v>
      </c>
      <c r="I774" s="226"/>
      <c r="J774" s="223"/>
      <c r="K774" s="223"/>
      <c r="L774" s="227"/>
      <c r="M774" s="228"/>
      <c r="N774" s="229"/>
      <c r="O774" s="229"/>
      <c r="P774" s="229"/>
      <c r="Q774" s="229"/>
      <c r="R774" s="229"/>
      <c r="S774" s="229"/>
      <c r="T774" s="230"/>
      <c r="U774" s="13"/>
      <c r="V774" s="13"/>
      <c r="W774" s="13"/>
      <c r="X774" s="13"/>
      <c r="Y774" s="13"/>
      <c r="Z774" s="13"/>
      <c r="AA774" s="13"/>
      <c r="AB774" s="13"/>
      <c r="AC774" s="13"/>
      <c r="AD774" s="13"/>
      <c r="AE774" s="13"/>
      <c r="AT774" s="231" t="s">
        <v>172</v>
      </c>
      <c r="AU774" s="231" t="s">
        <v>161</v>
      </c>
      <c r="AV774" s="13" t="s">
        <v>80</v>
      </c>
      <c r="AW774" s="13" t="s">
        <v>33</v>
      </c>
      <c r="AX774" s="13" t="s">
        <v>72</v>
      </c>
      <c r="AY774" s="231" t="s">
        <v>158</v>
      </c>
    </row>
    <row r="775" s="14" customFormat="1">
      <c r="A775" s="14"/>
      <c r="B775" s="232"/>
      <c r="C775" s="233"/>
      <c r="D775" s="217" t="s">
        <v>172</v>
      </c>
      <c r="E775" s="234" t="s">
        <v>19</v>
      </c>
      <c r="F775" s="235" t="s">
        <v>239</v>
      </c>
      <c r="G775" s="233"/>
      <c r="H775" s="236">
        <v>36</v>
      </c>
      <c r="I775" s="237"/>
      <c r="J775" s="233"/>
      <c r="K775" s="233"/>
      <c r="L775" s="238"/>
      <c r="M775" s="239"/>
      <c r="N775" s="240"/>
      <c r="O775" s="240"/>
      <c r="P775" s="240"/>
      <c r="Q775" s="240"/>
      <c r="R775" s="240"/>
      <c r="S775" s="240"/>
      <c r="T775" s="241"/>
      <c r="U775" s="14"/>
      <c r="V775" s="14"/>
      <c r="W775" s="14"/>
      <c r="X775" s="14"/>
      <c r="Y775" s="14"/>
      <c r="Z775" s="14"/>
      <c r="AA775" s="14"/>
      <c r="AB775" s="14"/>
      <c r="AC775" s="14"/>
      <c r="AD775" s="14"/>
      <c r="AE775" s="14"/>
      <c r="AT775" s="242" t="s">
        <v>172</v>
      </c>
      <c r="AU775" s="242" t="s">
        <v>161</v>
      </c>
      <c r="AV775" s="14" t="s">
        <v>168</v>
      </c>
      <c r="AW775" s="14" t="s">
        <v>33</v>
      </c>
      <c r="AX775" s="14" t="s">
        <v>72</v>
      </c>
      <c r="AY775" s="242" t="s">
        <v>158</v>
      </c>
    </row>
    <row r="776" s="15" customFormat="1">
      <c r="A776" s="15"/>
      <c r="B776" s="243"/>
      <c r="C776" s="244"/>
      <c r="D776" s="217" t="s">
        <v>172</v>
      </c>
      <c r="E776" s="245" t="s">
        <v>19</v>
      </c>
      <c r="F776" s="246" t="s">
        <v>176</v>
      </c>
      <c r="G776" s="244"/>
      <c r="H776" s="247">
        <v>456</v>
      </c>
      <c r="I776" s="248"/>
      <c r="J776" s="244"/>
      <c r="K776" s="244"/>
      <c r="L776" s="249"/>
      <c r="M776" s="250"/>
      <c r="N776" s="251"/>
      <c r="O776" s="251"/>
      <c r="P776" s="251"/>
      <c r="Q776" s="251"/>
      <c r="R776" s="251"/>
      <c r="S776" s="251"/>
      <c r="T776" s="252"/>
      <c r="U776" s="15"/>
      <c r="V776" s="15"/>
      <c r="W776" s="15"/>
      <c r="X776" s="15"/>
      <c r="Y776" s="15"/>
      <c r="Z776" s="15"/>
      <c r="AA776" s="15"/>
      <c r="AB776" s="15"/>
      <c r="AC776" s="15"/>
      <c r="AD776" s="15"/>
      <c r="AE776" s="15"/>
      <c r="AT776" s="253" t="s">
        <v>172</v>
      </c>
      <c r="AU776" s="253" t="s">
        <v>161</v>
      </c>
      <c r="AV776" s="15" t="s">
        <v>167</v>
      </c>
      <c r="AW776" s="15" t="s">
        <v>33</v>
      </c>
      <c r="AX776" s="15" t="s">
        <v>80</v>
      </c>
      <c r="AY776" s="253" t="s">
        <v>158</v>
      </c>
    </row>
    <row r="777" s="14" customFormat="1">
      <c r="A777" s="14"/>
      <c r="B777" s="232"/>
      <c r="C777" s="233"/>
      <c r="D777" s="217" t="s">
        <v>172</v>
      </c>
      <c r="E777" s="233"/>
      <c r="F777" s="235" t="s">
        <v>589</v>
      </c>
      <c r="G777" s="233"/>
      <c r="H777" s="236">
        <v>27360</v>
      </c>
      <c r="I777" s="237"/>
      <c r="J777" s="233"/>
      <c r="K777" s="233"/>
      <c r="L777" s="238"/>
      <c r="M777" s="239"/>
      <c r="N777" s="240"/>
      <c r="O777" s="240"/>
      <c r="P777" s="240"/>
      <c r="Q777" s="240"/>
      <c r="R777" s="240"/>
      <c r="S777" s="240"/>
      <c r="T777" s="241"/>
      <c r="U777" s="14"/>
      <c r="V777" s="14"/>
      <c r="W777" s="14"/>
      <c r="X777" s="14"/>
      <c r="Y777" s="14"/>
      <c r="Z777" s="14"/>
      <c r="AA777" s="14"/>
      <c r="AB777" s="14"/>
      <c r="AC777" s="14"/>
      <c r="AD777" s="14"/>
      <c r="AE777" s="14"/>
      <c r="AT777" s="242" t="s">
        <v>172</v>
      </c>
      <c r="AU777" s="242" t="s">
        <v>161</v>
      </c>
      <c r="AV777" s="14" t="s">
        <v>168</v>
      </c>
      <c r="AW777" s="14" t="s">
        <v>4</v>
      </c>
      <c r="AX777" s="14" t="s">
        <v>80</v>
      </c>
      <c r="AY777" s="242" t="s">
        <v>158</v>
      </c>
    </row>
    <row r="778" s="2" customFormat="1" ht="24.15" customHeight="1">
      <c r="A778" s="38"/>
      <c r="B778" s="39"/>
      <c r="C778" s="204" t="s">
        <v>541</v>
      </c>
      <c r="D778" s="204" t="s">
        <v>162</v>
      </c>
      <c r="E778" s="205" t="s">
        <v>604</v>
      </c>
      <c r="F778" s="206" t="s">
        <v>605</v>
      </c>
      <c r="G778" s="207" t="s">
        <v>165</v>
      </c>
      <c r="H778" s="208">
        <v>456</v>
      </c>
      <c r="I778" s="209"/>
      <c r="J778" s="210">
        <f>ROUND(I778*H778,2)</f>
        <v>0</v>
      </c>
      <c r="K778" s="206" t="s">
        <v>166</v>
      </c>
      <c r="L778" s="44"/>
      <c r="M778" s="211" t="s">
        <v>19</v>
      </c>
      <c r="N778" s="212" t="s">
        <v>44</v>
      </c>
      <c r="O778" s="84"/>
      <c r="P778" s="213">
        <f>O778*H778</f>
        <v>0</v>
      </c>
      <c r="Q778" s="213">
        <v>0</v>
      </c>
      <c r="R778" s="213">
        <f>Q778*H778</f>
        <v>0</v>
      </c>
      <c r="S778" s="213">
        <v>0</v>
      </c>
      <c r="T778" s="214">
        <f>S778*H778</f>
        <v>0</v>
      </c>
      <c r="U778" s="38"/>
      <c r="V778" s="38"/>
      <c r="W778" s="38"/>
      <c r="X778" s="38"/>
      <c r="Y778" s="38"/>
      <c r="Z778" s="38"/>
      <c r="AA778" s="38"/>
      <c r="AB778" s="38"/>
      <c r="AC778" s="38"/>
      <c r="AD778" s="38"/>
      <c r="AE778" s="38"/>
      <c r="AR778" s="215" t="s">
        <v>167</v>
      </c>
      <c r="AT778" s="215" t="s">
        <v>162</v>
      </c>
      <c r="AU778" s="215" t="s">
        <v>161</v>
      </c>
      <c r="AY778" s="17" t="s">
        <v>158</v>
      </c>
      <c r="BE778" s="216">
        <f>IF(N778="základní",J778,0)</f>
        <v>0</v>
      </c>
      <c r="BF778" s="216">
        <f>IF(N778="snížená",J778,0)</f>
        <v>0</v>
      </c>
      <c r="BG778" s="216">
        <f>IF(N778="zákl. přenesená",J778,0)</f>
        <v>0</v>
      </c>
      <c r="BH778" s="216">
        <f>IF(N778="sníž. přenesená",J778,0)</f>
        <v>0</v>
      </c>
      <c r="BI778" s="216">
        <f>IF(N778="nulová",J778,0)</f>
        <v>0</v>
      </c>
      <c r="BJ778" s="17" t="s">
        <v>168</v>
      </c>
      <c r="BK778" s="216">
        <f>ROUND(I778*H778,2)</f>
        <v>0</v>
      </c>
      <c r="BL778" s="17" t="s">
        <v>167</v>
      </c>
      <c r="BM778" s="215" t="s">
        <v>606</v>
      </c>
    </row>
    <row r="779" s="13" customFormat="1">
      <c r="A779" s="13"/>
      <c r="B779" s="222"/>
      <c r="C779" s="223"/>
      <c r="D779" s="217" t="s">
        <v>172</v>
      </c>
      <c r="E779" s="224" t="s">
        <v>19</v>
      </c>
      <c r="F779" s="225" t="s">
        <v>583</v>
      </c>
      <c r="G779" s="223"/>
      <c r="H779" s="224" t="s">
        <v>19</v>
      </c>
      <c r="I779" s="226"/>
      <c r="J779" s="223"/>
      <c r="K779" s="223"/>
      <c r="L779" s="227"/>
      <c r="M779" s="228"/>
      <c r="N779" s="229"/>
      <c r="O779" s="229"/>
      <c r="P779" s="229"/>
      <c r="Q779" s="229"/>
      <c r="R779" s="229"/>
      <c r="S779" s="229"/>
      <c r="T779" s="230"/>
      <c r="U779" s="13"/>
      <c r="V779" s="13"/>
      <c r="W779" s="13"/>
      <c r="X779" s="13"/>
      <c r="Y779" s="13"/>
      <c r="Z779" s="13"/>
      <c r="AA779" s="13"/>
      <c r="AB779" s="13"/>
      <c r="AC779" s="13"/>
      <c r="AD779" s="13"/>
      <c r="AE779" s="13"/>
      <c r="AT779" s="231" t="s">
        <v>172</v>
      </c>
      <c r="AU779" s="231" t="s">
        <v>161</v>
      </c>
      <c r="AV779" s="13" t="s">
        <v>80</v>
      </c>
      <c r="AW779" s="13" t="s">
        <v>33</v>
      </c>
      <c r="AX779" s="13" t="s">
        <v>72</v>
      </c>
      <c r="AY779" s="231" t="s">
        <v>158</v>
      </c>
    </row>
    <row r="780" s="14" customFormat="1">
      <c r="A780" s="14"/>
      <c r="B780" s="232"/>
      <c r="C780" s="233"/>
      <c r="D780" s="217" t="s">
        <v>172</v>
      </c>
      <c r="E780" s="234" t="s">
        <v>19</v>
      </c>
      <c r="F780" s="235" t="s">
        <v>584</v>
      </c>
      <c r="G780" s="233"/>
      <c r="H780" s="236">
        <v>420</v>
      </c>
      <c r="I780" s="237"/>
      <c r="J780" s="233"/>
      <c r="K780" s="233"/>
      <c r="L780" s="238"/>
      <c r="M780" s="239"/>
      <c r="N780" s="240"/>
      <c r="O780" s="240"/>
      <c r="P780" s="240"/>
      <c r="Q780" s="240"/>
      <c r="R780" s="240"/>
      <c r="S780" s="240"/>
      <c r="T780" s="241"/>
      <c r="U780" s="14"/>
      <c r="V780" s="14"/>
      <c r="W780" s="14"/>
      <c r="X780" s="14"/>
      <c r="Y780" s="14"/>
      <c r="Z780" s="14"/>
      <c r="AA780" s="14"/>
      <c r="AB780" s="14"/>
      <c r="AC780" s="14"/>
      <c r="AD780" s="14"/>
      <c r="AE780" s="14"/>
      <c r="AT780" s="242" t="s">
        <v>172</v>
      </c>
      <c r="AU780" s="242" t="s">
        <v>161</v>
      </c>
      <c r="AV780" s="14" t="s">
        <v>168</v>
      </c>
      <c r="AW780" s="14" t="s">
        <v>33</v>
      </c>
      <c r="AX780" s="14" t="s">
        <v>72</v>
      </c>
      <c r="AY780" s="242" t="s">
        <v>158</v>
      </c>
    </row>
    <row r="781" s="13" customFormat="1">
      <c r="A781" s="13"/>
      <c r="B781" s="222"/>
      <c r="C781" s="223"/>
      <c r="D781" s="217" t="s">
        <v>172</v>
      </c>
      <c r="E781" s="224" t="s">
        <v>19</v>
      </c>
      <c r="F781" s="225" t="s">
        <v>238</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172</v>
      </c>
      <c r="AU781" s="231" t="s">
        <v>161</v>
      </c>
      <c r="AV781" s="13" t="s">
        <v>80</v>
      </c>
      <c r="AW781" s="13" t="s">
        <v>33</v>
      </c>
      <c r="AX781" s="13" t="s">
        <v>72</v>
      </c>
      <c r="AY781" s="231" t="s">
        <v>158</v>
      </c>
    </row>
    <row r="782" s="14" customFormat="1">
      <c r="A782" s="14"/>
      <c r="B782" s="232"/>
      <c r="C782" s="233"/>
      <c r="D782" s="217" t="s">
        <v>172</v>
      </c>
      <c r="E782" s="234" t="s">
        <v>19</v>
      </c>
      <c r="F782" s="235" t="s">
        <v>239</v>
      </c>
      <c r="G782" s="233"/>
      <c r="H782" s="236">
        <v>36</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172</v>
      </c>
      <c r="AU782" s="242" t="s">
        <v>161</v>
      </c>
      <c r="AV782" s="14" t="s">
        <v>168</v>
      </c>
      <c r="AW782" s="14" t="s">
        <v>33</v>
      </c>
      <c r="AX782" s="14" t="s">
        <v>72</v>
      </c>
      <c r="AY782" s="242" t="s">
        <v>158</v>
      </c>
    </row>
    <row r="783" s="15" customFormat="1">
      <c r="A783" s="15"/>
      <c r="B783" s="243"/>
      <c r="C783" s="244"/>
      <c r="D783" s="217" t="s">
        <v>172</v>
      </c>
      <c r="E783" s="245" t="s">
        <v>19</v>
      </c>
      <c r="F783" s="246" t="s">
        <v>176</v>
      </c>
      <c r="G783" s="244"/>
      <c r="H783" s="247">
        <v>456</v>
      </c>
      <c r="I783" s="248"/>
      <c r="J783" s="244"/>
      <c r="K783" s="244"/>
      <c r="L783" s="249"/>
      <c r="M783" s="250"/>
      <c r="N783" s="251"/>
      <c r="O783" s="251"/>
      <c r="P783" s="251"/>
      <c r="Q783" s="251"/>
      <c r="R783" s="251"/>
      <c r="S783" s="251"/>
      <c r="T783" s="252"/>
      <c r="U783" s="15"/>
      <c r="V783" s="15"/>
      <c r="W783" s="15"/>
      <c r="X783" s="15"/>
      <c r="Y783" s="15"/>
      <c r="Z783" s="15"/>
      <c r="AA783" s="15"/>
      <c r="AB783" s="15"/>
      <c r="AC783" s="15"/>
      <c r="AD783" s="15"/>
      <c r="AE783" s="15"/>
      <c r="AT783" s="253" t="s">
        <v>172</v>
      </c>
      <c r="AU783" s="253" t="s">
        <v>161</v>
      </c>
      <c r="AV783" s="15" t="s">
        <v>167</v>
      </c>
      <c r="AW783" s="15" t="s">
        <v>33</v>
      </c>
      <c r="AX783" s="15" t="s">
        <v>80</v>
      </c>
      <c r="AY783" s="253" t="s">
        <v>158</v>
      </c>
    </row>
    <row r="784" s="2" customFormat="1" ht="24.15" customHeight="1">
      <c r="A784" s="38"/>
      <c r="B784" s="39"/>
      <c r="C784" s="204" t="s">
        <v>607</v>
      </c>
      <c r="D784" s="204" t="s">
        <v>162</v>
      </c>
      <c r="E784" s="205" t="s">
        <v>608</v>
      </c>
      <c r="F784" s="206" t="s">
        <v>609</v>
      </c>
      <c r="G784" s="207" t="s">
        <v>278</v>
      </c>
      <c r="H784" s="208">
        <v>6</v>
      </c>
      <c r="I784" s="209"/>
      <c r="J784" s="210">
        <f>ROUND(I784*H784,2)</f>
        <v>0</v>
      </c>
      <c r="K784" s="206" t="s">
        <v>166</v>
      </c>
      <c r="L784" s="44"/>
      <c r="M784" s="211" t="s">
        <v>19</v>
      </c>
      <c r="N784" s="212" t="s">
        <v>44</v>
      </c>
      <c r="O784" s="84"/>
      <c r="P784" s="213">
        <f>O784*H784</f>
        <v>0</v>
      </c>
      <c r="Q784" s="213">
        <v>0</v>
      </c>
      <c r="R784" s="213">
        <f>Q784*H784</f>
        <v>0</v>
      </c>
      <c r="S784" s="213">
        <v>0</v>
      </c>
      <c r="T784" s="214">
        <f>S784*H784</f>
        <v>0</v>
      </c>
      <c r="U784" s="38"/>
      <c r="V784" s="38"/>
      <c r="W784" s="38"/>
      <c r="X784" s="38"/>
      <c r="Y784" s="38"/>
      <c r="Z784" s="38"/>
      <c r="AA784" s="38"/>
      <c r="AB784" s="38"/>
      <c r="AC784" s="38"/>
      <c r="AD784" s="38"/>
      <c r="AE784" s="38"/>
      <c r="AR784" s="215" t="s">
        <v>167</v>
      </c>
      <c r="AT784" s="215" t="s">
        <v>162</v>
      </c>
      <c r="AU784" s="215" t="s">
        <v>161</v>
      </c>
      <c r="AY784" s="17" t="s">
        <v>158</v>
      </c>
      <c r="BE784" s="216">
        <f>IF(N784="základní",J784,0)</f>
        <v>0</v>
      </c>
      <c r="BF784" s="216">
        <f>IF(N784="snížená",J784,0)</f>
        <v>0</v>
      </c>
      <c r="BG784" s="216">
        <f>IF(N784="zákl. přenesená",J784,0)</f>
        <v>0</v>
      </c>
      <c r="BH784" s="216">
        <f>IF(N784="sníž. přenesená",J784,0)</f>
        <v>0</v>
      </c>
      <c r="BI784" s="216">
        <f>IF(N784="nulová",J784,0)</f>
        <v>0</v>
      </c>
      <c r="BJ784" s="17" t="s">
        <v>168</v>
      </c>
      <c r="BK784" s="216">
        <f>ROUND(I784*H784,2)</f>
        <v>0</v>
      </c>
      <c r="BL784" s="17" t="s">
        <v>167</v>
      </c>
      <c r="BM784" s="215" t="s">
        <v>610</v>
      </c>
    </row>
    <row r="785" s="2" customFormat="1">
      <c r="A785" s="38"/>
      <c r="B785" s="39"/>
      <c r="C785" s="40"/>
      <c r="D785" s="217" t="s">
        <v>170</v>
      </c>
      <c r="E785" s="40"/>
      <c r="F785" s="218" t="s">
        <v>611</v>
      </c>
      <c r="G785" s="40"/>
      <c r="H785" s="40"/>
      <c r="I785" s="219"/>
      <c r="J785" s="40"/>
      <c r="K785" s="40"/>
      <c r="L785" s="44"/>
      <c r="M785" s="220"/>
      <c r="N785" s="221"/>
      <c r="O785" s="84"/>
      <c r="P785" s="84"/>
      <c r="Q785" s="84"/>
      <c r="R785" s="84"/>
      <c r="S785" s="84"/>
      <c r="T785" s="85"/>
      <c r="U785" s="38"/>
      <c r="V785" s="38"/>
      <c r="W785" s="38"/>
      <c r="X785" s="38"/>
      <c r="Y785" s="38"/>
      <c r="Z785" s="38"/>
      <c r="AA785" s="38"/>
      <c r="AB785" s="38"/>
      <c r="AC785" s="38"/>
      <c r="AD785" s="38"/>
      <c r="AE785" s="38"/>
      <c r="AT785" s="17" t="s">
        <v>170</v>
      </c>
      <c r="AU785" s="17" t="s">
        <v>161</v>
      </c>
    </row>
    <row r="786" s="13" customFormat="1">
      <c r="A786" s="13"/>
      <c r="B786" s="222"/>
      <c r="C786" s="223"/>
      <c r="D786" s="217" t="s">
        <v>172</v>
      </c>
      <c r="E786" s="224" t="s">
        <v>19</v>
      </c>
      <c r="F786" s="225" t="s">
        <v>612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172</v>
      </c>
      <c r="AU786" s="231" t="s">
        <v>161</v>
      </c>
      <c r="AV786" s="13" t="s">
        <v>80</v>
      </c>
      <c r="AW786" s="13" t="s">
        <v>33</v>
      </c>
      <c r="AX786" s="13" t="s">
        <v>72</v>
      </c>
      <c r="AY786" s="231" t="s">
        <v>158</v>
      </c>
    </row>
    <row r="787" s="14" customFormat="1">
      <c r="A787" s="14"/>
      <c r="B787" s="232"/>
      <c r="C787" s="233"/>
      <c r="D787" s="217" t="s">
        <v>172</v>
      </c>
      <c r="E787" s="234" t="s">
        <v>19</v>
      </c>
      <c r="F787" s="235" t="s">
        <v>613</v>
      </c>
      <c r="G787" s="233"/>
      <c r="H787" s="236">
        <v>6</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172</v>
      </c>
      <c r="AU787" s="242" t="s">
        <v>161</v>
      </c>
      <c r="AV787" s="14" t="s">
        <v>168</v>
      </c>
      <c r="AW787" s="14" t="s">
        <v>33</v>
      </c>
      <c r="AX787" s="14" t="s">
        <v>80</v>
      </c>
      <c r="AY787" s="242" t="s">
        <v>158</v>
      </c>
    </row>
    <row r="788" s="2" customFormat="1" ht="24.15" customHeight="1">
      <c r="A788" s="38"/>
      <c r="B788" s="39"/>
      <c r="C788" s="204" t="s">
        <v>563</v>
      </c>
      <c r="D788" s="204" t="s">
        <v>162</v>
      </c>
      <c r="E788" s="205" t="s">
        <v>614</v>
      </c>
      <c r="F788" s="206" t="s">
        <v>615</v>
      </c>
      <c r="G788" s="207" t="s">
        <v>278</v>
      </c>
      <c r="H788" s="208">
        <v>12</v>
      </c>
      <c r="I788" s="209"/>
      <c r="J788" s="210">
        <f>ROUND(I788*H788,2)</f>
        <v>0</v>
      </c>
      <c r="K788" s="206" t="s">
        <v>166</v>
      </c>
      <c r="L788" s="44"/>
      <c r="M788" s="211" t="s">
        <v>19</v>
      </c>
      <c r="N788" s="212" t="s">
        <v>44</v>
      </c>
      <c r="O788" s="84"/>
      <c r="P788" s="213">
        <f>O788*H788</f>
        <v>0</v>
      </c>
      <c r="Q788" s="213">
        <v>0</v>
      </c>
      <c r="R788" s="213">
        <f>Q788*H788</f>
        <v>0</v>
      </c>
      <c r="S788" s="213">
        <v>0</v>
      </c>
      <c r="T788" s="214">
        <f>S788*H788</f>
        <v>0</v>
      </c>
      <c r="U788" s="38"/>
      <c r="V788" s="38"/>
      <c r="W788" s="38"/>
      <c r="X788" s="38"/>
      <c r="Y788" s="38"/>
      <c r="Z788" s="38"/>
      <c r="AA788" s="38"/>
      <c r="AB788" s="38"/>
      <c r="AC788" s="38"/>
      <c r="AD788" s="38"/>
      <c r="AE788" s="38"/>
      <c r="AR788" s="215" t="s">
        <v>167</v>
      </c>
      <c r="AT788" s="215" t="s">
        <v>162</v>
      </c>
      <c r="AU788" s="215" t="s">
        <v>161</v>
      </c>
      <c r="AY788" s="17" t="s">
        <v>158</v>
      </c>
      <c r="BE788" s="216">
        <f>IF(N788="základní",J788,0)</f>
        <v>0</v>
      </c>
      <c r="BF788" s="216">
        <f>IF(N788="snížená",J788,0)</f>
        <v>0</v>
      </c>
      <c r="BG788" s="216">
        <f>IF(N788="zákl. přenesená",J788,0)</f>
        <v>0</v>
      </c>
      <c r="BH788" s="216">
        <f>IF(N788="sníž. přenesená",J788,0)</f>
        <v>0</v>
      </c>
      <c r="BI788" s="216">
        <f>IF(N788="nulová",J788,0)</f>
        <v>0</v>
      </c>
      <c r="BJ788" s="17" t="s">
        <v>168</v>
      </c>
      <c r="BK788" s="216">
        <f>ROUND(I788*H788,2)</f>
        <v>0</v>
      </c>
      <c r="BL788" s="17" t="s">
        <v>167</v>
      </c>
      <c r="BM788" s="215" t="s">
        <v>616</v>
      </c>
    </row>
    <row r="789" s="2" customFormat="1">
      <c r="A789" s="38"/>
      <c r="B789" s="39"/>
      <c r="C789" s="40"/>
      <c r="D789" s="217" t="s">
        <v>170</v>
      </c>
      <c r="E789" s="40"/>
      <c r="F789" s="218" t="s">
        <v>611</v>
      </c>
      <c r="G789" s="40"/>
      <c r="H789" s="40"/>
      <c r="I789" s="219"/>
      <c r="J789" s="40"/>
      <c r="K789" s="40"/>
      <c r="L789" s="44"/>
      <c r="M789" s="220"/>
      <c r="N789" s="221"/>
      <c r="O789" s="84"/>
      <c r="P789" s="84"/>
      <c r="Q789" s="84"/>
      <c r="R789" s="84"/>
      <c r="S789" s="84"/>
      <c r="T789" s="85"/>
      <c r="U789" s="38"/>
      <c r="V789" s="38"/>
      <c r="W789" s="38"/>
      <c r="X789" s="38"/>
      <c r="Y789" s="38"/>
      <c r="Z789" s="38"/>
      <c r="AA789" s="38"/>
      <c r="AB789" s="38"/>
      <c r="AC789" s="38"/>
      <c r="AD789" s="38"/>
      <c r="AE789" s="38"/>
      <c r="AT789" s="17" t="s">
        <v>170</v>
      </c>
      <c r="AU789" s="17" t="s">
        <v>161</v>
      </c>
    </row>
    <row r="790" s="13" customFormat="1">
      <c r="A790" s="13"/>
      <c r="B790" s="222"/>
      <c r="C790" s="223"/>
      <c r="D790" s="217" t="s">
        <v>172</v>
      </c>
      <c r="E790" s="224" t="s">
        <v>19</v>
      </c>
      <c r="F790" s="225" t="s">
        <v>612</v>
      </c>
      <c r="G790" s="223"/>
      <c r="H790" s="224" t="s">
        <v>19</v>
      </c>
      <c r="I790" s="226"/>
      <c r="J790" s="223"/>
      <c r="K790" s="223"/>
      <c r="L790" s="227"/>
      <c r="M790" s="228"/>
      <c r="N790" s="229"/>
      <c r="O790" s="229"/>
      <c r="P790" s="229"/>
      <c r="Q790" s="229"/>
      <c r="R790" s="229"/>
      <c r="S790" s="229"/>
      <c r="T790" s="230"/>
      <c r="U790" s="13"/>
      <c r="V790" s="13"/>
      <c r="W790" s="13"/>
      <c r="X790" s="13"/>
      <c r="Y790" s="13"/>
      <c r="Z790" s="13"/>
      <c r="AA790" s="13"/>
      <c r="AB790" s="13"/>
      <c r="AC790" s="13"/>
      <c r="AD790" s="13"/>
      <c r="AE790" s="13"/>
      <c r="AT790" s="231" t="s">
        <v>172</v>
      </c>
      <c r="AU790" s="231" t="s">
        <v>161</v>
      </c>
      <c r="AV790" s="13" t="s">
        <v>80</v>
      </c>
      <c r="AW790" s="13" t="s">
        <v>33</v>
      </c>
      <c r="AX790" s="13" t="s">
        <v>72</v>
      </c>
      <c r="AY790" s="231" t="s">
        <v>158</v>
      </c>
    </row>
    <row r="791" s="14" customFormat="1">
      <c r="A791" s="14"/>
      <c r="B791" s="232"/>
      <c r="C791" s="233"/>
      <c r="D791" s="217" t="s">
        <v>172</v>
      </c>
      <c r="E791" s="234" t="s">
        <v>19</v>
      </c>
      <c r="F791" s="235" t="s">
        <v>613</v>
      </c>
      <c r="G791" s="233"/>
      <c r="H791" s="236">
        <v>6</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172</v>
      </c>
      <c r="AU791" s="242" t="s">
        <v>161</v>
      </c>
      <c r="AV791" s="14" t="s">
        <v>168</v>
      </c>
      <c r="AW791" s="14" t="s">
        <v>33</v>
      </c>
      <c r="AX791" s="14" t="s">
        <v>80</v>
      </c>
      <c r="AY791" s="242" t="s">
        <v>158</v>
      </c>
    </row>
    <row r="792" s="14" customFormat="1">
      <c r="A792" s="14"/>
      <c r="B792" s="232"/>
      <c r="C792" s="233"/>
      <c r="D792" s="217" t="s">
        <v>172</v>
      </c>
      <c r="E792" s="233"/>
      <c r="F792" s="235" t="s">
        <v>617</v>
      </c>
      <c r="G792" s="233"/>
      <c r="H792" s="236">
        <v>12</v>
      </c>
      <c r="I792" s="237"/>
      <c r="J792" s="233"/>
      <c r="K792" s="233"/>
      <c r="L792" s="238"/>
      <c r="M792" s="239"/>
      <c r="N792" s="240"/>
      <c r="O792" s="240"/>
      <c r="P792" s="240"/>
      <c r="Q792" s="240"/>
      <c r="R792" s="240"/>
      <c r="S792" s="240"/>
      <c r="T792" s="241"/>
      <c r="U792" s="14"/>
      <c r="V792" s="14"/>
      <c r="W792" s="14"/>
      <c r="X792" s="14"/>
      <c r="Y792" s="14"/>
      <c r="Z792" s="14"/>
      <c r="AA792" s="14"/>
      <c r="AB792" s="14"/>
      <c r="AC792" s="14"/>
      <c r="AD792" s="14"/>
      <c r="AE792" s="14"/>
      <c r="AT792" s="242" t="s">
        <v>172</v>
      </c>
      <c r="AU792" s="242" t="s">
        <v>161</v>
      </c>
      <c r="AV792" s="14" t="s">
        <v>168</v>
      </c>
      <c r="AW792" s="14" t="s">
        <v>4</v>
      </c>
      <c r="AX792" s="14" t="s">
        <v>80</v>
      </c>
      <c r="AY792" s="242" t="s">
        <v>158</v>
      </c>
    </row>
    <row r="793" s="2" customFormat="1" ht="24.15" customHeight="1">
      <c r="A793" s="38"/>
      <c r="B793" s="39"/>
      <c r="C793" s="204" t="s">
        <v>618</v>
      </c>
      <c r="D793" s="204" t="s">
        <v>162</v>
      </c>
      <c r="E793" s="205" t="s">
        <v>619</v>
      </c>
      <c r="F793" s="206" t="s">
        <v>620</v>
      </c>
      <c r="G793" s="207" t="s">
        <v>278</v>
      </c>
      <c r="H793" s="208">
        <v>6</v>
      </c>
      <c r="I793" s="209"/>
      <c r="J793" s="210">
        <f>ROUND(I793*H793,2)</f>
        <v>0</v>
      </c>
      <c r="K793" s="206" t="s">
        <v>166</v>
      </c>
      <c r="L793" s="44"/>
      <c r="M793" s="211" t="s">
        <v>19</v>
      </c>
      <c r="N793" s="212" t="s">
        <v>44</v>
      </c>
      <c r="O793" s="84"/>
      <c r="P793" s="213">
        <f>O793*H793</f>
        <v>0</v>
      </c>
      <c r="Q793" s="213">
        <v>0</v>
      </c>
      <c r="R793" s="213">
        <f>Q793*H793</f>
        <v>0</v>
      </c>
      <c r="S793" s="213">
        <v>0</v>
      </c>
      <c r="T793" s="214">
        <f>S793*H793</f>
        <v>0</v>
      </c>
      <c r="U793" s="38"/>
      <c r="V793" s="38"/>
      <c r="W793" s="38"/>
      <c r="X793" s="38"/>
      <c r="Y793" s="38"/>
      <c r="Z793" s="38"/>
      <c r="AA793" s="38"/>
      <c r="AB793" s="38"/>
      <c r="AC793" s="38"/>
      <c r="AD793" s="38"/>
      <c r="AE793" s="38"/>
      <c r="AR793" s="215" t="s">
        <v>167</v>
      </c>
      <c r="AT793" s="215" t="s">
        <v>162</v>
      </c>
      <c r="AU793" s="215" t="s">
        <v>161</v>
      </c>
      <c r="AY793" s="17" t="s">
        <v>158</v>
      </c>
      <c r="BE793" s="216">
        <f>IF(N793="základní",J793,0)</f>
        <v>0</v>
      </c>
      <c r="BF793" s="216">
        <f>IF(N793="snížená",J793,0)</f>
        <v>0</v>
      </c>
      <c r="BG793" s="216">
        <f>IF(N793="zákl. přenesená",J793,0)</f>
        <v>0</v>
      </c>
      <c r="BH793" s="216">
        <f>IF(N793="sníž. přenesená",J793,0)</f>
        <v>0</v>
      </c>
      <c r="BI793" s="216">
        <f>IF(N793="nulová",J793,0)</f>
        <v>0</v>
      </c>
      <c r="BJ793" s="17" t="s">
        <v>168</v>
      </c>
      <c r="BK793" s="216">
        <f>ROUND(I793*H793,2)</f>
        <v>0</v>
      </c>
      <c r="BL793" s="17" t="s">
        <v>167</v>
      </c>
      <c r="BM793" s="215" t="s">
        <v>621</v>
      </c>
    </row>
    <row r="794" s="2" customFormat="1">
      <c r="A794" s="38"/>
      <c r="B794" s="39"/>
      <c r="C794" s="40"/>
      <c r="D794" s="217" t="s">
        <v>170</v>
      </c>
      <c r="E794" s="40"/>
      <c r="F794" s="218" t="s">
        <v>622</v>
      </c>
      <c r="G794" s="40"/>
      <c r="H794" s="40"/>
      <c r="I794" s="219"/>
      <c r="J794" s="40"/>
      <c r="K794" s="40"/>
      <c r="L794" s="44"/>
      <c r="M794" s="220"/>
      <c r="N794" s="221"/>
      <c r="O794" s="84"/>
      <c r="P794" s="84"/>
      <c r="Q794" s="84"/>
      <c r="R794" s="84"/>
      <c r="S794" s="84"/>
      <c r="T794" s="85"/>
      <c r="U794" s="38"/>
      <c r="V794" s="38"/>
      <c r="W794" s="38"/>
      <c r="X794" s="38"/>
      <c r="Y794" s="38"/>
      <c r="Z794" s="38"/>
      <c r="AA794" s="38"/>
      <c r="AB794" s="38"/>
      <c r="AC794" s="38"/>
      <c r="AD794" s="38"/>
      <c r="AE794" s="38"/>
      <c r="AT794" s="17" t="s">
        <v>170</v>
      </c>
      <c r="AU794" s="17" t="s">
        <v>161</v>
      </c>
    </row>
    <row r="795" s="13" customFormat="1">
      <c r="A795" s="13"/>
      <c r="B795" s="222"/>
      <c r="C795" s="223"/>
      <c r="D795" s="217" t="s">
        <v>172</v>
      </c>
      <c r="E795" s="224" t="s">
        <v>19</v>
      </c>
      <c r="F795" s="225" t="s">
        <v>612</v>
      </c>
      <c r="G795" s="223"/>
      <c r="H795" s="224" t="s">
        <v>19</v>
      </c>
      <c r="I795" s="226"/>
      <c r="J795" s="223"/>
      <c r="K795" s="223"/>
      <c r="L795" s="227"/>
      <c r="M795" s="228"/>
      <c r="N795" s="229"/>
      <c r="O795" s="229"/>
      <c r="P795" s="229"/>
      <c r="Q795" s="229"/>
      <c r="R795" s="229"/>
      <c r="S795" s="229"/>
      <c r="T795" s="230"/>
      <c r="U795" s="13"/>
      <c r="V795" s="13"/>
      <c r="W795" s="13"/>
      <c r="X795" s="13"/>
      <c r="Y795" s="13"/>
      <c r="Z795" s="13"/>
      <c r="AA795" s="13"/>
      <c r="AB795" s="13"/>
      <c r="AC795" s="13"/>
      <c r="AD795" s="13"/>
      <c r="AE795" s="13"/>
      <c r="AT795" s="231" t="s">
        <v>172</v>
      </c>
      <c r="AU795" s="231" t="s">
        <v>161</v>
      </c>
      <c r="AV795" s="13" t="s">
        <v>80</v>
      </c>
      <c r="AW795" s="13" t="s">
        <v>33</v>
      </c>
      <c r="AX795" s="13" t="s">
        <v>72</v>
      </c>
      <c r="AY795" s="231" t="s">
        <v>158</v>
      </c>
    </row>
    <row r="796" s="14" customFormat="1">
      <c r="A796" s="14"/>
      <c r="B796" s="232"/>
      <c r="C796" s="233"/>
      <c r="D796" s="217" t="s">
        <v>172</v>
      </c>
      <c r="E796" s="234" t="s">
        <v>19</v>
      </c>
      <c r="F796" s="235" t="s">
        <v>613</v>
      </c>
      <c r="G796" s="233"/>
      <c r="H796" s="236">
        <v>6</v>
      </c>
      <c r="I796" s="237"/>
      <c r="J796" s="233"/>
      <c r="K796" s="233"/>
      <c r="L796" s="238"/>
      <c r="M796" s="239"/>
      <c r="N796" s="240"/>
      <c r="O796" s="240"/>
      <c r="P796" s="240"/>
      <c r="Q796" s="240"/>
      <c r="R796" s="240"/>
      <c r="S796" s="240"/>
      <c r="T796" s="241"/>
      <c r="U796" s="14"/>
      <c r="V796" s="14"/>
      <c r="W796" s="14"/>
      <c r="X796" s="14"/>
      <c r="Y796" s="14"/>
      <c r="Z796" s="14"/>
      <c r="AA796" s="14"/>
      <c r="AB796" s="14"/>
      <c r="AC796" s="14"/>
      <c r="AD796" s="14"/>
      <c r="AE796" s="14"/>
      <c r="AT796" s="242" t="s">
        <v>172</v>
      </c>
      <c r="AU796" s="242" t="s">
        <v>161</v>
      </c>
      <c r="AV796" s="14" t="s">
        <v>168</v>
      </c>
      <c r="AW796" s="14" t="s">
        <v>33</v>
      </c>
      <c r="AX796" s="14" t="s">
        <v>80</v>
      </c>
      <c r="AY796" s="242" t="s">
        <v>158</v>
      </c>
    </row>
    <row r="797" s="12" customFormat="1" ht="25.92" customHeight="1">
      <c r="A797" s="12"/>
      <c r="B797" s="188"/>
      <c r="C797" s="189"/>
      <c r="D797" s="190" t="s">
        <v>71</v>
      </c>
      <c r="E797" s="191" t="s">
        <v>623</v>
      </c>
      <c r="F797" s="191" t="s">
        <v>624</v>
      </c>
      <c r="G797" s="189"/>
      <c r="H797" s="189"/>
      <c r="I797" s="192"/>
      <c r="J797" s="193">
        <f>BK797</f>
        <v>0</v>
      </c>
      <c r="K797" s="189"/>
      <c r="L797" s="194"/>
      <c r="M797" s="195"/>
      <c r="N797" s="196"/>
      <c r="O797" s="196"/>
      <c r="P797" s="197">
        <f>P798+P830+P837+P879+P917+P923+P935</f>
        <v>0</v>
      </c>
      <c r="Q797" s="196"/>
      <c r="R797" s="197">
        <f>R798+R830+R837+R879+R917+R923+R935</f>
        <v>2.4045529799999996</v>
      </c>
      <c r="S797" s="196"/>
      <c r="T797" s="198">
        <f>T798+T830+T837+T879+T917+T923+T935</f>
        <v>0.21877549999999998</v>
      </c>
      <c r="U797" s="12"/>
      <c r="V797" s="12"/>
      <c r="W797" s="12"/>
      <c r="X797" s="12"/>
      <c r="Y797" s="12"/>
      <c r="Z797" s="12"/>
      <c r="AA797" s="12"/>
      <c r="AB797" s="12"/>
      <c r="AC797" s="12"/>
      <c r="AD797" s="12"/>
      <c r="AE797" s="12"/>
      <c r="AR797" s="199" t="s">
        <v>168</v>
      </c>
      <c r="AT797" s="200" t="s">
        <v>71</v>
      </c>
      <c r="AU797" s="200" t="s">
        <v>72</v>
      </c>
      <c r="AY797" s="199" t="s">
        <v>158</v>
      </c>
      <c r="BK797" s="201">
        <f>BK798+BK830+BK837+BK879+BK917+BK923+BK935</f>
        <v>0</v>
      </c>
    </row>
    <row r="798" s="12" customFormat="1" ht="22.8" customHeight="1">
      <c r="A798" s="12"/>
      <c r="B798" s="188"/>
      <c r="C798" s="189"/>
      <c r="D798" s="190" t="s">
        <v>71</v>
      </c>
      <c r="E798" s="202" t="s">
        <v>625</v>
      </c>
      <c r="F798" s="202" t="s">
        <v>626</v>
      </c>
      <c r="G798" s="189"/>
      <c r="H798" s="189"/>
      <c r="I798" s="192"/>
      <c r="J798" s="203">
        <f>BK798</f>
        <v>0</v>
      </c>
      <c r="K798" s="189"/>
      <c r="L798" s="194"/>
      <c r="M798" s="195"/>
      <c r="N798" s="196"/>
      <c r="O798" s="196"/>
      <c r="P798" s="197">
        <f>SUM(P799:P829)</f>
        <v>0</v>
      </c>
      <c r="Q798" s="196"/>
      <c r="R798" s="197">
        <f>SUM(R799:R829)</f>
        <v>1.5636899999999998</v>
      </c>
      <c r="S798" s="196"/>
      <c r="T798" s="198">
        <f>SUM(T799:T829)</f>
        <v>0</v>
      </c>
      <c r="U798" s="12"/>
      <c r="V798" s="12"/>
      <c r="W798" s="12"/>
      <c r="X798" s="12"/>
      <c r="Y798" s="12"/>
      <c r="Z798" s="12"/>
      <c r="AA798" s="12"/>
      <c r="AB798" s="12"/>
      <c r="AC798" s="12"/>
      <c r="AD798" s="12"/>
      <c r="AE798" s="12"/>
      <c r="AR798" s="199" t="s">
        <v>168</v>
      </c>
      <c r="AT798" s="200" t="s">
        <v>71</v>
      </c>
      <c r="AU798" s="200" t="s">
        <v>80</v>
      </c>
      <c r="AY798" s="199" t="s">
        <v>158</v>
      </c>
      <c r="BK798" s="201">
        <f>SUM(BK799:BK829)</f>
        <v>0</v>
      </c>
    </row>
    <row r="799" s="2" customFormat="1" ht="37.8" customHeight="1">
      <c r="A799" s="38"/>
      <c r="B799" s="39"/>
      <c r="C799" s="204" t="s">
        <v>627</v>
      </c>
      <c r="D799" s="204" t="s">
        <v>162</v>
      </c>
      <c r="E799" s="205" t="s">
        <v>628</v>
      </c>
      <c r="F799" s="206" t="s">
        <v>629</v>
      </c>
      <c r="G799" s="207" t="s">
        <v>165</v>
      </c>
      <c r="H799" s="208">
        <v>161</v>
      </c>
      <c r="I799" s="209"/>
      <c r="J799" s="210">
        <f>ROUND(I799*H799,2)</f>
        <v>0</v>
      </c>
      <c r="K799" s="206" t="s">
        <v>166</v>
      </c>
      <c r="L799" s="44"/>
      <c r="M799" s="211" t="s">
        <v>19</v>
      </c>
      <c r="N799" s="212" t="s">
        <v>44</v>
      </c>
      <c r="O799" s="84"/>
      <c r="P799" s="213">
        <f>O799*H799</f>
        <v>0</v>
      </c>
      <c r="Q799" s="213">
        <v>0</v>
      </c>
      <c r="R799" s="213">
        <f>Q799*H799</f>
        <v>0</v>
      </c>
      <c r="S799" s="213">
        <v>0</v>
      </c>
      <c r="T799" s="214">
        <f>S799*H799</f>
        <v>0</v>
      </c>
      <c r="U799" s="38"/>
      <c r="V799" s="38"/>
      <c r="W799" s="38"/>
      <c r="X799" s="38"/>
      <c r="Y799" s="38"/>
      <c r="Z799" s="38"/>
      <c r="AA799" s="38"/>
      <c r="AB799" s="38"/>
      <c r="AC799" s="38"/>
      <c r="AD799" s="38"/>
      <c r="AE799" s="38"/>
      <c r="AR799" s="215" t="s">
        <v>299</v>
      </c>
      <c r="AT799" s="215" t="s">
        <v>162</v>
      </c>
      <c r="AU799" s="215" t="s">
        <v>168</v>
      </c>
      <c r="AY799" s="17" t="s">
        <v>158</v>
      </c>
      <c r="BE799" s="216">
        <f>IF(N799="základní",J799,0)</f>
        <v>0</v>
      </c>
      <c r="BF799" s="216">
        <f>IF(N799="snížená",J799,0)</f>
        <v>0</v>
      </c>
      <c r="BG799" s="216">
        <f>IF(N799="zákl. přenesená",J799,0)</f>
        <v>0</v>
      </c>
      <c r="BH799" s="216">
        <f>IF(N799="sníž. přenesená",J799,0)</f>
        <v>0</v>
      </c>
      <c r="BI799" s="216">
        <f>IF(N799="nulová",J799,0)</f>
        <v>0</v>
      </c>
      <c r="BJ799" s="17" t="s">
        <v>168</v>
      </c>
      <c r="BK799" s="216">
        <f>ROUND(I799*H799,2)</f>
        <v>0</v>
      </c>
      <c r="BL799" s="17" t="s">
        <v>299</v>
      </c>
      <c r="BM799" s="215" t="s">
        <v>630</v>
      </c>
    </row>
    <row r="800" s="2" customFormat="1">
      <c r="A800" s="38"/>
      <c r="B800" s="39"/>
      <c r="C800" s="40"/>
      <c r="D800" s="217" t="s">
        <v>170</v>
      </c>
      <c r="E800" s="40"/>
      <c r="F800" s="218" t="s">
        <v>631</v>
      </c>
      <c r="G800" s="40"/>
      <c r="H800" s="40"/>
      <c r="I800" s="219"/>
      <c r="J800" s="40"/>
      <c r="K800" s="40"/>
      <c r="L800" s="44"/>
      <c r="M800" s="220"/>
      <c r="N800" s="221"/>
      <c r="O800" s="84"/>
      <c r="P800" s="84"/>
      <c r="Q800" s="84"/>
      <c r="R800" s="84"/>
      <c r="S800" s="84"/>
      <c r="T800" s="85"/>
      <c r="U800" s="38"/>
      <c r="V800" s="38"/>
      <c r="W800" s="38"/>
      <c r="X800" s="38"/>
      <c r="Y800" s="38"/>
      <c r="Z800" s="38"/>
      <c r="AA800" s="38"/>
      <c r="AB800" s="38"/>
      <c r="AC800" s="38"/>
      <c r="AD800" s="38"/>
      <c r="AE800" s="38"/>
      <c r="AT800" s="17" t="s">
        <v>170</v>
      </c>
      <c r="AU800" s="17" t="s">
        <v>168</v>
      </c>
    </row>
    <row r="801" s="13" customFormat="1">
      <c r="A801" s="13"/>
      <c r="B801" s="222"/>
      <c r="C801" s="223"/>
      <c r="D801" s="217" t="s">
        <v>172</v>
      </c>
      <c r="E801" s="224" t="s">
        <v>19</v>
      </c>
      <c r="F801" s="225" t="s">
        <v>482</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172</v>
      </c>
      <c r="AU801" s="231" t="s">
        <v>168</v>
      </c>
      <c r="AV801" s="13" t="s">
        <v>80</v>
      </c>
      <c r="AW801" s="13" t="s">
        <v>33</v>
      </c>
      <c r="AX801" s="13" t="s">
        <v>72</v>
      </c>
      <c r="AY801" s="231" t="s">
        <v>158</v>
      </c>
    </row>
    <row r="802" s="14" customFormat="1">
      <c r="A802" s="14"/>
      <c r="B802" s="232"/>
      <c r="C802" s="233"/>
      <c r="D802" s="217" t="s">
        <v>172</v>
      </c>
      <c r="E802" s="234" t="s">
        <v>19</v>
      </c>
      <c r="F802" s="235" t="s">
        <v>318</v>
      </c>
      <c r="G802" s="233"/>
      <c r="H802" s="236">
        <v>144</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172</v>
      </c>
      <c r="AU802" s="242" t="s">
        <v>168</v>
      </c>
      <c r="AV802" s="14" t="s">
        <v>168</v>
      </c>
      <c r="AW802" s="14" t="s">
        <v>33</v>
      </c>
      <c r="AX802" s="14" t="s">
        <v>72</v>
      </c>
      <c r="AY802" s="242" t="s">
        <v>158</v>
      </c>
    </row>
    <row r="803" s="13" customFormat="1">
      <c r="A803" s="13"/>
      <c r="B803" s="222"/>
      <c r="C803" s="223"/>
      <c r="D803" s="217" t="s">
        <v>172</v>
      </c>
      <c r="E803" s="224" t="s">
        <v>19</v>
      </c>
      <c r="F803" s="225" t="s">
        <v>632</v>
      </c>
      <c r="G803" s="223"/>
      <c r="H803" s="224" t="s">
        <v>19</v>
      </c>
      <c r="I803" s="226"/>
      <c r="J803" s="223"/>
      <c r="K803" s="223"/>
      <c r="L803" s="227"/>
      <c r="M803" s="228"/>
      <c r="N803" s="229"/>
      <c r="O803" s="229"/>
      <c r="P803" s="229"/>
      <c r="Q803" s="229"/>
      <c r="R803" s="229"/>
      <c r="S803" s="229"/>
      <c r="T803" s="230"/>
      <c r="U803" s="13"/>
      <c r="V803" s="13"/>
      <c r="W803" s="13"/>
      <c r="X803" s="13"/>
      <c r="Y803" s="13"/>
      <c r="Z803" s="13"/>
      <c r="AA803" s="13"/>
      <c r="AB803" s="13"/>
      <c r="AC803" s="13"/>
      <c r="AD803" s="13"/>
      <c r="AE803" s="13"/>
      <c r="AT803" s="231" t="s">
        <v>172</v>
      </c>
      <c r="AU803" s="231" t="s">
        <v>168</v>
      </c>
      <c r="AV803" s="13" t="s">
        <v>80</v>
      </c>
      <c r="AW803" s="13" t="s">
        <v>33</v>
      </c>
      <c r="AX803" s="13" t="s">
        <v>72</v>
      </c>
      <c r="AY803" s="231" t="s">
        <v>158</v>
      </c>
    </row>
    <row r="804" s="14" customFormat="1">
      <c r="A804" s="14"/>
      <c r="B804" s="232"/>
      <c r="C804" s="233"/>
      <c r="D804" s="217" t="s">
        <v>172</v>
      </c>
      <c r="E804" s="234" t="s">
        <v>19</v>
      </c>
      <c r="F804" s="235" t="s">
        <v>304</v>
      </c>
      <c r="G804" s="233"/>
      <c r="H804" s="236">
        <v>17</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172</v>
      </c>
      <c r="AU804" s="242" t="s">
        <v>168</v>
      </c>
      <c r="AV804" s="14" t="s">
        <v>168</v>
      </c>
      <c r="AW804" s="14" t="s">
        <v>33</v>
      </c>
      <c r="AX804" s="14" t="s">
        <v>72</v>
      </c>
      <c r="AY804" s="242" t="s">
        <v>158</v>
      </c>
    </row>
    <row r="805" s="15" customFormat="1">
      <c r="A805" s="15"/>
      <c r="B805" s="243"/>
      <c r="C805" s="244"/>
      <c r="D805" s="217" t="s">
        <v>172</v>
      </c>
      <c r="E805" s="245" t="s">
        <v>19</v>
      </c>
      <c r="F805" s="246" t="s">
        <v>176</v>
      </c>
      <c r="G805" s="244"/>
      <c r="H805" s="247">
        <v>161</v>
      </c>
      <c r="I805" s="248"/>
      <c r="J805" s="244"/>
      <c r="K805" s="244"/>
      <c r="L805" s="249"/>
      <c r="M805" s="250"/>
      <c r="N805" s="251"/>
      <c r="O805" s="251"/>
      <c r="P805" s="251"/>
      <c r="Q805" s="251"/>
      <c r="R805" s="251"/>
      <c r="S805" s="251"/>
      <c r="T805" s="252"/>
      <c r="U805" s="15"/>
      <c r="V805" s="15"/>
      <c r="W805" s="15"/>
      <c r="X805" s="15"/>
      <c r="Y805" s="15"/>
      <c r="Z805" s="15"/>
      <c r="AA805" s="15"/>
      <c r="AB805" s="15"/>
      <c r="AC805" s="15"/>
      <c r="AD805" s="15"/>
      <c r="AE805" s="15"/>
      <c r="AT805" s="253" t="s">
        <v>172</v>
      </c>
      <c r="AU805" s="253" t="s">
        <v>168</v>
      </c>
      <c r="AV805" s="15" t="s">
        <v>167</v>
      </c>
      <c r="AW805" s="15" t="s">
        <v>33</v>
      </c>
      <c r="AX805" s="15" t="s">
        <v>80</v>
      </c>
      <c r="AY805" s="253" t="s">
        <v>158</v>
      </c>
    </row>
    <row r="806" s="2" customFormat="1" ht="24.15" customHeight="1">
      <c r="A806" s="38"/>
      <c r="B806" s="39"/>
      <c r="C806" s="254" t="s">
        <v>633</v>
      </c>
      <c r="D806" s="254" t="s">
        <v>203</v>
      </c>
      <c r="E806" s="255" t="s">
        <v>634</v>
      </c>
      <c r="F806" s="256" t="s">
        <v>635</v>
      </c>
      <c r="G806" s="257" t="s">
        <v>165</v>
      </c>
      <c r="H806" s="258">
        <v>330.05000000000001</v>
      </c>
      <c r="I806" s="259"/>
      <c r="J806" s="260">
        <f>ROUND(I806*H806,2)</f>
        <v>0</v>
      </c>
      <c r="K806" s="256" t="s">
        <v>166</v>
      </c>
      <c r="L806" s="261"/>
      <c r="M806" s="262" t="s">
        <v>19</v>
      </c>
      <c r="N806" s="263" t="s">
        <v>44</v>
      </c>
      <c r="O806" s="84"/>
      <c r="P806" s="213">
        <f>O806*H806</f>
        <v>0</v>
      </c>
      <c r="Q806" s="213">
        <v>0.0041999999999999997</v>
      </c>
      <c r="R806" s="213">
        <f>Q806*H806</f>
        <v>1.3862099999999999</v>
      </c>
      <c r="S806" s="213">
        <v>0</v>
      </c>
      <c r="T806" s="214">
        <f>S806*H806</f>
        <v>0</v>
      </c>
      <c r="U806" s="38"/>
      <c r="V806" s="38"/>
      <c r="W806" s="38"/>
      <c r="X806" s="38"/>
      <c r="Y806" s="38"/>
      <c r="Z806" s="38"/>
      <c r="AA806" s="38"/>
      <c r="AB806" s="38"/>
      <c r="AC806" s="38"/>
      <c r="AD806" s="38"/>
      <c r="AE806" s="38"/>
      <c r="AR806" s="215" t="s">
        <v>387</v>
      </c>
      <c r="AT806" s="215" t="s">
        <v>203</v>
      </c>
      <c r="AU806" s="215" t="s">
        <v>168</v>
      </c>
      <c r="AY806" s="17" t="s">
        <v>158</v>
      </c>
      <c r="BE806" s="216">
        <f>IF(N806="základní",J806,0)</f>
        <v>0</v>
      </c>
      <c r="BF806" s="216">
        <f>IF(N806="snížená",J806,0)</f>
        <v>0</v>
      </c>
      <c r="BG806" s="216">
        <f>IF(N806="zákl. přenesená",J806,0)</f>
        <v>0</v>
      </c>
      <c r="BH806" s="216">
        <f>IF(N806="sníž. přenesená",J806,0)</f>
        <v>0</v>
      </c>
      <c r="BI806" s="216">
        <f>IF(N806="nulová",J806,0)</f>
        <v>0</v>
      </c>
      <c r="BJ806" s="17" t="s">
        <v>168</v>
      </c>
      <c r="BK806" s="216">
        <f>ROUND(I806*H806,2)</f>
        <v>0</v>
      </c>
      <c r="BL806" s="17" t="s">
        <v>299</v>
      </c>
      <c r="BM806" s="215" t="s">
        <v>636</v>
      </c>
    </row>
    <row r="807" s="14" customFormat="1">
      <c r="A807" s="14"/>
      <c r="B807" s="232"/>
      <c r="C807" s="233"/>
      <c r="D807" s="217" t="s">
        <v>172</v>
      </c>
      <c r="E807" s="233"/>
      <c r="F807" s="235" t="s">
        <v>637</v>
      </c>
      <c r="G807" s="233"/>
      <c r="H807" s="236">
        <v>330.05000000000001</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172</v>
      </c>
      <c r="AU807" s="242" t="s">
        <v>168</v>
      </c>
      <c r="AV807" s="14" t="s">
        <v>168</v>
      </c>
      <c r="AW807" s="14" t="s">
        <v>4</v>
      </c>
      <c r="AX807" s="14" t="s">
        <v>80</v>
      </c>
      <c r="AY807" s="242" t="s">
        <v>158</v>
      </c>
    </row>
    <row r="808" s="2" customFormat="1" ht="24.15" customHeight="1">
      <c r="A808" s="38"/>
      <c r="B808" s="39"/>
      <c r="C808" s="204" t="s">
        <v>638</v>
      </c>
      <c r="D808" s="204" t="s">
        <v>162</v>
      </c>
      <c r="E808" s="205" t="s">
        <v>639</v>
      </c>
      <c r="F808" s="206" t="s">
        <v>640</v>
      </c>
      <c r="G808" s="207" t="s">
        <v>165</v>
      </c>
      <c r="H808" s="208">
        <v>161</v>
      </c>
      <c r="I808" s="209"/>
      <c r="J808" s="210">
        <f>ROUND(I808*H808,2)</f>
        <v>0</v>
      </c>
      <c r="K808" s="206" t="s">
        <v>166</v>
      </c>
      <c r="L808" s="44"/>
      <c r="M808" s="211" t="s">
        <v>19</v>
      </c>
      <c r="N808" s="212" t="s">
        <v>44</v>
      </c>
      <c r="O808" s="84"/>
      <c r="P808" s="213">
        <f>O808*H808</f>
        <v>0</v>
      </c>
      <c r="Q808" s="213">
        <v>0.00080999999999999996</v>
      </c>
      <c r="R808" s="213">
        <f>Q808*H808</f>
        <v>0.13041</v>
      </c>
      <c r="S808" s="213">
        <v>0</v>
      </c>
      <c r="T808" s="214">
        <f>S808*H808</f>
        <v>0</v>
      </c>
      <c r="U808" s="38"/>
      <c r="V808" s="38"/>
      <c r="W808" s="38"/>
      <c r="X808" s="38"/>
      <c r="Y808" s="38"/>
      <c r="Z808" s="38"/>
      <c r="AA808" s="38"/>
      <c r="AB808" s="38"/>
      <c r="AC808" s="38"/>
      <c r="AD808" s="38"/>
      <c r="AE808" s="38"/>
      <c r="AR808" s="215" t="s">
        <v>299</v>
      </c>
      <c r="AT808" s="215" t="s">
        <v>162</v>
      </c>
      <c r="AU808" s="215" t="s">
        <v>168</v>
      </c>
      <c r="AY808" s="17" t="s">
        <v>158</v>
      </c>
      <c r="BE808" s="216">
        <f>IF(N808="základní",J808,0)</f>
        <v>0</v>
      </c>
      <c r="BF808" s="216">
        <f>IF(N808="snížená",J808,0)</f>
        <v>0</v>
      </c>
      <c r="BG808" s="216">
        <f>IF(N808="zákl. přenesená",J808,0)</f>
        <v>0</v>
      </c>
      <c r="BH808" s="216">
        <f>IF(N808="sníž. přenesená",J808,0)</f>
        <v>0</v>
      </c>
      <c r="BI808" s="216">
        <f>IF(N808="nulová",J808,0)</f>
        <v>0</v>
      </c>
      <c r="BJ808" s="17" t="s">
        <v>168</v>
      </c>
      <c r="BK808" s="216">
        <f>ROUND(I808*H808,2)</f>
        <v>0</v>
      </c>
      <c r="BL808" s="17" t="s">
        <v>299</v>
      </c>
      <c r="BM808" s="215" t="s">
        <v>641</v>
      </c>
    </row>
    <row r="809" s="2" customFormat="1">
      <c r="A809" s="38"/>
      <c r="B809" s="39"/>
      <c r="C809" s="40"/>
      <c r="D809" s="217" t="s">
        <v>170</v>
      </c>
      <c r="E809" s="40"/>
      <c r="F809" s="218" t="s">
        <v>642</v>
      </c>
      <c r="G809" s="40"/>
      <c r="H809" s="40"/>
      <c r="I809" s="219"/>
      <c r="J809" s="40"/>
      <c r="K809" s="40"/>
      <c r="L809" s="44"/>
      <c r="M809" s="220"/>
      <c r="N809" s="221"/>
      <c r="O809" s="84"/>
      <c r="P809" s="84"/>
      <c r="Q809" s="84"/>
      <c r="R809" s="84"/>
      <c r="S809" s="84"/>
      <c r="T809" s="85"/>
      <c r="U809" s="38"/>
      <c r="V809" s="38"/>
      <c r="W809" s="38"/>
      <c r="X809" s="38"/>
      <c r="Y809" s="38"/>
      <c r="Z809" s="38"/>
      <c r="AA809" s="38"/>
      <c r="AB809" s="38"/>
      <c r="AC809" s="38"/>
      <c r="AD809" s="38"/>
      <c r="AE809" s="38"/>
      <c r="AT809" s="17" t="s">
        <v>170</v>
      </c>
      <c r="AU809" s="17" t="s">
        <v>168</v>
      </c>
    </row>
    <row r="810" s="13" customFormat="1">
      <c r="A810" s="13"/>
      <c r="B810" s="222"/>
      <c r="C810" s="223"/>
      <c r="D810" s="217" t="s">
        <v>172</v>
      </c>
      <c r="E810" s="224" t="s">
        <v>19</v>
      </c>
      <c r="F810" s="225" t="s">
        <v>482</v>
      </c>
      <c r="G810" s="223"/>
      <c r="H810" s="224" t="s">
        <v>19</v>
      </c>
      <c r="I810" s="226"/>
      <c r="J810" s="223"/>
      <c r="K810" s="223"/>
      <c r="L810" s="227"/>
      <c r="M810" s="228"/>
      <c r="N810" s="229"/>
      <c r="O810" s="229"/>
      <c r="P810" s="229"/>
      <c r="Q810" s="229"/>
      <c r="R810" s="229"/>
      <c r="S810" s="229"/>
      <c r="T810" s="230"/>
      <c r="U810" s="13"/>
      <c r="V810" s="13"/>
      <c r="W810" s="13"/>
      <c r="X810" s="13"/>
      <c r="Y810" s="13"/>
      <c r="Z810" s="13"/>
      <c r="AA810" s="13"/>
      <c r="AB810" s="13"/>
      <c r="AC810" s="13"/>
      <c r="AD810" s="13"/>
      <c r="AE810" s="13"/>
      <c r="AT810" s="231" t="s">
        <v>172</v>
      </c>
      <c r="AU810" s="231" t="s">
        <v>168</v>
      </c>
      <c r="AV810" s="13" t="s">
        <v>80</v>
      </c>
      <c r="AW810" s="13" t="s">
        <v>33</v>
      </c>
      <c r="AX810" s="13" t="s">
        <v>72</v>
      </c>
      <c r="AY810" s="231" t="s">
        <v>158</v>
      </c>
    </row>
    <row r="811" s="14" customFormat="1">
      <c r="A811" s="14"/>
      <c r="B811" s="232"/>
      <c r="C811" s="233"/>
      <c r="D811" s="217" t="s">
        <v>172</v>
      </c>
      <c r="E811" s="234" t="s">
        <v>19</v>
      </c>
      <c r="F811" s="235" t="s">
        <v>318</v>
      </c>
      <c r="G811" s="233"/>
      <c r="H811" s="236">
        <v>144</v>
      </c>
      <c r="I811" s="237"/>
      <c r="J811" s="233"/>
      <c r="K811" s="233"/>
      <c r="L811" s="238"/>
      <c r="M811" s="239"/>
      <c r="N811" s="240"/>
      <c r="O811" s="240"/>
      <c r="P811" s="240"/>
      <c r="Q811" s="240"/>
      <c r="R811" s="240"/>
      <c r="S811" s="240"/>
      <c r="T811" s="241"/>
      <c r="U811" s="14"/>
      <c r="V811" s="14"/>
      <c r="W811" s="14"/>
      <c r="X811" s="14"/>
      <c r="Y811" s="14"/>
      <c r="Z811" s="14"/>
      <c r="AA811" s="14"/>
      <c r="AB811" s="14"/>
      <c r="AC811" s="14"/>
      <c r="AD811" s="14"/>
      <c r="AE811" s="14"/>
      <c r="AT811" s="242" t="s">
        <v>172</v>
      </c>
      <c r="AU811" s="242" t="s">
        <v>168</v>
      </c>
      <c r="AV811" s="14" t="s">
        <v>168</v>
      </c>
      <c r="AW811" s="14" t="s">
        <v>33</v>
      </c>
      <c r="AX811" s="14" t="s">
        <v>72</v>
      </c>
      <c r="AY811" s="242" t="s">
        <v>158</v>
      </c>
    </row>
    <row r="812" s="13" customFormat="1">
      <c r="A812" s="13"/>
      <c r="B812" s="222"/>
      <c r="C812" s="223"/>
      <c r="D812" s="217" t="s">
        <v>172</v>
      </c>
      <c r="E812" s="224" t="s">
        <v>19</v>
      </c>
      <c r="F812" s="225" t="s">
        <v>632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304</v>
      </c>
      <c r="G813" s="233"/>
      <c r="H813" s="236">
        <v>17</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5" customFormat="1">
      <c r="A814" s="15"/>
      <c r="B814" s="243"/>
      <c r="C814" s="244"/>
      <c r="D814" s="217" t="s">
        <v>172</v>
      </c>
      <c r="E814" s="245" t="s">
        <v>19</v>
      </c>
      <c r="F814" s="246" t="s">
        <v>176</v>
      </c>
      <c r="G814" s="244"/>
      <c r="H814" s="247">
        <v>161</v>
      </c>
      <c r="I814" s="248"/>
      <c r="J814" s="244"/>
      <c r="K814" s="244"/>
      <c r="L814" s="249"/>
      <c r="M814" s="250"/>
      <c r="N814" s="251"/>
      <c r="O814" s="251"/>
      <c r="P814" s="251"/>
      <c r="Q814" s="251"/>
      <c r="R814" s="251"/>
      <c r="S814" s="251"/>
      <c r="T814" s="252"/>
      <c r="U814" s="15"/>
      <c r="V814" s="15"/>
      <c r="W814" s="15"/>
      <c r="X814" s="15"/>
      <c r="Y814" s="15"/>
      <c r="Z814" s="15"/>
      <c r="AA814" s="15"/>
      <c r="AB814" s="15"/>
      <c r="AC814" s="15"/>
      <c r="AD814" s="15"/>
      <c r="AE814" s="15"/>
      <c r="AT814" s="253" t="s">
        <v>172</v>
      </c>
      <c r="AU814" s="253" t="s">
        <v>168</v>
      </c>
      <c r="AV814" s="15" t="s">
        <v>167</v>
      </c>
      <c r="AW814" s="15" t="s">
        <v>33</v>
      </c>
      <c r="AX814" s="15" t="s">
        <v>80</v>
      </c>
      <c r="AY814" s="253" t="s">
        <v>158</v>
      </c>
    </row>
    <row r="815" s="2" customFormat="1" ht="37.8" customHeight="1">
      <c r="A815" s="38"/>
      <c r="B815" s="39"/>
      <c r="C815" s="204" t="s">
        <v>643</v>
      </c>
      <c r="D815" s="204" t="s">
        <v>162</v>
      </c>
      <c r="E815" s="205" t="s">
        <v>644</v>
      </c>
      <c r="F815" s="206" t="s">
        <v>645</v>
      </c>
      <c r="G815" s="207" t="s">
        <v>165</v>
      </c>
      <c r="H815" s="208">
        <v>5</v>
      </c>
      <c r="I815" s="209"/>
      <c r="J815" s="210">
        <f>ROUND(I815*H815,2)</f>
        <v>0</v>
      </c>
      <c r="K815" s="206" t="s">
        <v>166</v>
      </c>
      <c r="L815" s="44"/>
      <c r="M815" s="211" t="s">
        <v>19</v>
      </c>
      <c r="N815" s="212" t="s">
        <v>44</v>
      </c>
      <c r="O815" s="84"/>
      <c r="P815" s="213">
        <f>O815*H815</f>
        <v>0</v>
      </c>
      <c r="Q815" s="213">
        <v>0</v>
      </c>
      <c r="R815" s="213">
        <f>Q815*H815</f>
        <v>0</v>
      </c>
      <c r="S815" s="213">
        <v>0</v>
      </c>
      <c r="T815" s="214">
        <f>S815*H815</f>
        <v>0</v>
      </c>
      <c r="U815" s="38"/>
      <c r="V815" s="38"/>
      <c r="W815" s="38"/>
      <c r="X815" s="38"/>
      <c r="Y815" s="38"/>
      <c r="Z815" s="38"/>
      <c r="AA815" s="38"/>
      <c r="AB815" s="38"/>
      <c r="AC815" s="38"/>
      <c r="AD815" s="38"/>
      <c r="AE815" s="38"/>
      <c r="AR815" s="215" t="s">
        <v>299</v>
      </c>
      <c r="AT815" s="215" t="s">
        <v>162</v>
      </c>
      <c r="AU815" s="215" t="s">
        <v>168</v>
      </c>
      <c r="AY815" s="17" t="s">
        <v>158</v>
      </c>
      <c r="BE815" s="216">
        <f>IF(N815="základní",J815,0)</f>
        <v>0</v>
      </c>
      <c r="BF815" s="216">
        <f>IF(N815="snížená",J815,0)</f>
        <v>0</v>
      </c>
      <c r="BG815" s="216">
        <f>IF(N815="zákl. přenesená",J815,0)</f>
        <v>0</v>
      </c>
      <c r="BH815" s="216">
        <f>IF(N815="sníž. přenesená",J815,0)</f>
        <v>0</v>
      </c>
      <c r="BI815" s="216">
        <f>IF(N815="nulová",J815,0)</f>
        <v>0</v>
      </c>
      <c r="BJ815" s="17" t="s">
        <v>168</v>
      </c>
      <c r="BK815" s="216">
        <f>ROUND(I815*H815,2)</f>
        <v>0</v>
      </c>
      <c r="BL815" s="17" t="s">
        <v>299</v>
      </c>
      <c r="BM815" s="215" t="s">
        <v>646</v>
      </c>
    </row>
    <row r="816" s="2" customFormat="1">
      <c r="A816" s="38"/>
      <c r="B816" s="39"/>
      <c r="C816" s="40"/>
      <c r="D816" s="217" t="s">
        <v>170</v>
      </c>
      <c r="E816" s="40"/>
      <c r="F816" s="218" t="s">
        <v>647</v>
      </c>
      <c r="G816" s="40"/>
      <c r="H816" s="40"/>
      <c r="I816" s="219"/>
      <c r="J816" s="40"/>
      <c r="K816" s="40"/>
      <c r="L816" s="44"/>
      <c r="M816" s="220"/>
      <c r="N816" s="221"/>
      <c r="O816" s="84"/>
      <c r="P816" s="84"/>
      <c r="Q816" s="84"/>
      <c r="R816" s="84"/>
      <c r="S816" s="84"/>
      <c r="T816" s="85"/>
      <c r="U816" s="38"/>
      <c r="V816" s="38"/>
      <c r="W816" s="38"/>
      <c r="X816" s="38"/>
      <c r="Y816" s="38"/>
      <c r="Z816" s="38"/>
      <c r="AA816" s="38"/>
      <c r="AB816" s="38"/>
      <c r="AC816" s="38"/>
      <c r="AD816" s="38"/>
      <c r="AE816" s="38"/>
      <c r="AT816" s="17" t="s">
        <v>170</v>
      </c>
      <c r="AU816" s="17" t="s">
        <v>168</v>
      </c>
    </row>
    <row r="817" s="13" customFormat="1">
      <c r="A817" s="13"/>
      <c r="B817" s="222"/>
      <c r="C817" s="223"/>
      <c r="D817" s="217" t="s">
        <v>172</v>
      </c>
      <c r="E817" s="224" t="s">
        <v>19</v>
      </c>
      <c r="F817" s="225" t="s">
        <v>648</v>
      </c>
      <c r="G817" s="223"/>
      <c r="H817" s="224" t="s">
        <v>19</v>
      </c>
      <c r="I817" s="226"/>
      <c r="J817" s="223"/>
      <c r="K817" s="223"/>
      <c r="L817" s="227"/>
      <c r="M817" s="228"/>
      <c r="N817" s="229"/>
      <c r="O817" s="229"/>
      <c r="P817" s="229"/>
      <c r="Q817" s="229"/>
      <c r="R817" s="229"/>
      <c r="S817" s="229"/>
      <c r="T817" s="230"/>
      <c r="U817" s="13"/>
      <c r="V817" s="13"/>
      <c r="W817" s="13"/>
      <c r="X817" s="13"/>
      <c r="Y817" s="13"/>
      <c r="Z817" s="13"/>
      <c r="AA817" s="13"/>
      <c r="AB817" s="13"/>
      <c r="AC817" s="13"/>
      <c r="AD817" s="13"/>
      <c r="AE817" s="13"/>
      <c r="AT817" s="231" t="s">
        <v>172</v>
      </c>
      <c r="AU817" s="231" t="s">
        <v>168</v>
      </c>
      <c r="AV817" s="13" t="s">
        <v>80</v>
      </c>
      <c r="AW817" s="13" t="s">
        <v>33</v>
      </c>
      <c r="AX817" s="13" t="s">
        <v>72</v>
      </c>
      <c r="AY817" s="231" t="s">
        <v>158</v>
      </c>
    </row>
    <row r="818" s="14" customFormat="1">
      <c r="A818" s="14"/>
      <c r="B818" s="232"/>
      <c r="C818" s="233"/>
      <c r="D818" s="217" t="s">
        <v>172</v>
      </c>
      <c r="E818" s="234" t="s">
        <v>19</v>
      </c>
      <c r="F818" s="235" t="s">
        <v>184</v>
      </c>
      <c r="G818" s="233"/>
      <c r="H818" s="236">
        <v>5</v>
      </c>
      <c r="I818" s="237"/>
      <c r="J818" s="233"/>
      <c r="K818" s="233"/>
      <c r="L818" s="238"/>
      <c r="M818" s="239"/>
      <c r="N818" s="240"/>
      <c r="O818" s="240"/>
      <c r="P818" s="240"/>
      <c r="Q818" s="240"/>
      <c r="R818" s="240"/>
      <c r="S818" s="240"/>
      <c r="T818" s="241"/>
      <c r="U818" s="14"/>
      <c r="V818" s="14"/>
      <c r="W818" s="14"/>
      <c r="X818" s="14"/>
      <c r="Y818" s="14"/>
      <c r="Z818" s="14"/>
      <c r="AA818" s="14"/>
      <c r="AB818" s="14"/>
      <c r="AC818" s="14"/>
      <c r="AD818" s="14"/>
      <c r="AE818" s="14"/>
      <c r="AT818" s="242" t="s">
        <v>172</v>
      </c>
      <c r="AU818" s="242" t="s">
        <v>168</v>
      </c>
      <c r="AV818" s="14" t="s">
        <v>168</v>
      </c>
      <c r="AW818" s="14" t="s">
        <v>33</v>
      </c>
      <c r="AX818" s="14" t="s">
        <v>80</v>
      </c>
      <c r="AY818" s="242" t="s">
        <v>158</v>
      </c>
    </row>
    <row r="819" s="2" customFormat="1" ht="24.15" customHeight="1">
      <c r="A819" s="38"/>
      <c r="B819" s="39"/>
      <c r="C819" s="254" t="s">
        <v>649</v>
      </c>
      <c r="D819" s="254" t="s">
        <v>203</v>
      </c>
      <c r="E819" s="255" t="s">
        <v>650</v>
      </c>
      <c r="F819" s="256" t="s">
        <v>651</v>
      </c>
      <c r="G819" s="257" t="s">
        <v>165</v>
      </c>
      <c r="H819" s="258">
        <v>5</v>
      </c>
      <c r="I819" s="259"/>
      <c r="J819" s="260">
        <f>ROUND(I819*H819,2)</f>
        <v>0</v>
      </c>
      <c r="K819" s="256" t="s">
        <v>166</v>
      </c>
      <c r="L819" s="261"/>
      <c r="M819" s="262" t="s">
        <v>19</v>
      </c>
      <c r="N819" s="263" t="s">
        <v>44</v>
      </c>
      <c r="O819" s="84"/>
      <c r="P819" s="213">
        <f>O819*H819</f>
        <v>0</v>
      </c>
      <c r="Q819" s="213">
        <v>0.0035999999999999999</v>
      </c>
      <c r="R819" s="213">
        <f>Q819*H819</f>
        <v>0.017999999999999999</v>
      </c>
      <c r="S819" s="213">
        <v>0</v>
      </c>
      <c r="T819" s="214">
        <f>S819*H819</f>
        <v>0</v>
      </c>
      <c r="U819" s="38"/>
      <c r="V819" s="38"/>
      <c r="W819" s="38"/>
      <c r="X819" s="38"/>
      <c r="Y819" s="38"/>
      <c r="Z819" s="38"/>
      <c r="AA819" s="38"/>
      <c r="AB819" s="38"/>
      <c r="AC819" s="38"/>
      <c r="AD819" s="38"/>
      <c r="AE819" s="38"/>
      <c r="AR819" s="215" t="s">
        <v>387</v>
      </c>
      <c r="AT819" s="215" t="s">
        <v>203</v>
      </c>
      <c r="AU819" s="215" t="s">
        <v>168</v>
      </c>
      <c r="AY819" s="17" t="s">
        <v>158</v>
      </c>
      <c r="BE819" s="216">
        <f>IF(N819="základní",J819,0)</f>
        <v>0</v>
      </c>
      <c r="BF819" s="216">
        <f>IF(N819="snížená",J819,0)</f>
        <v>0</v>
      </c>
      <c r="BG819" s="216">
        <f>IF(N819="zákl. přenesená",J819,0)</f>
        <v>0</v>
      </c>
      <c r="BH819" s="216">
        <f>IF(N819="sníž. přenesená",J819,0)</f>
        <v>0</v>
      </c>
      <c r="BI819" s="216">
        <f>IF(N819="nulová",J819,0)</f>
        <v>0</v>
      </c>
      <c r="BJ819" s="17" t="s">
        <v>168</v>
      </c>
      <c r="BK819" s="216">
        <f>ROUND(I819*H819,2)</f>
        <v>0</v>
      </c>
      <c r="BL819" s="17" t="s">
        <v>299</v>
      </c>
      <c r="BM819" s="215" t="s">
        <v>652</v>
      </c>
    </row>
    <row r="820" s="2" customFormat="1" ht="37.8" customHeight="1">
      <c r="A820" s="38"/>
      <c r="B820" s="39"/>
      <c r="C820" s="204" t="s">
        <v>653</v>
      </c>
      <c r="D820" s="204" t="s">
        <v>162</v>
      </c>
      <c r="E820" s="205" t="s">
        <v>644</v>
      </c>
      <c r="F820" s="206" t="s">
        <v>645</v>
      </c>
      <c r="G820" s="207" t="s">
        <v>165</v>
      </c>
      <c r="H820" s="208">
        <v>7.5</v>
      </c>
      <c r="I820" s="209"/>
      <c r="J820" s="210">
        <f>ROUND(I820*H820,2)</f>
        <v>0</v>
      </c>
      <c r="K820" s="206" t="s">
        <v>166</v>
      </c>
      <c r="L820" s="44"/>
      <c r="M820" s="211" t="s">
        <v>19</v>
      </c>
      <c r="N820" s="212" t="s">
        <v>44</v>
      </c>
      <c r="O820" s="84"/>
      <c r="P820" s="213">
        <f>O820*H820</f>
        <v>0</v>
      </c>
      <c r="Q820" s="213">
        <v>0</v>
      </c>
      <c r="R820" s="213">
        <f>Q820*H820</f>
        <v>0</v>
      </c>
      <c r="S820" s="213">
        <v>0</v>
      </c>
      <c r="T820" s="214">
        <f>S820*H820</f>
        <v>0</v>
      </c>
      <c r="U820" s="38"/>
      <c r="V820" s="38"/>
      <c r="W820" s="38"/>
      <c r="X820" s="38"/>
      <c r="Y820" s="38"/>
      <c r="Z820" s="38"/>
      <c r="AA820" s="38"/>
      <c r="AB820" s="38"/>
      <c r="AC820" s="38"/>
      <c r="AD820" s="38"/>
      <c r="AE820" s="38"/>
      <c r="AR820" s="215" t="s">
        <v>299</v>
      </c>
      <c r="AT820" s="215" t="s">
        <v>162</v>
      </c>
      <c r="AU820" s="215" t="s">
        <v>168</v>
      </c>
      <c r="AY820" s="17" t="s">
        <v>158</v>
      </c>
      <c r="BE820" s="216">
        <f>IF(N820="základní",J820,0)</f>
        <v>0</v>
      </c>
      <c r="BF820" s="216">
        <f>IF(N820="snížená",J820,0)</f>
        <v>0</v>
      </c>
      <c r="BG820" s="216">
        <f>IF(N820="zákl. přenesená",J820,0)</f>
        <v>0</v>
      </c>
      <c r="BH820" s="216">
        <f>IF(N820="sníž. přenesená",J820,0)</f>
        <v>0</v>
      </c>
      <c r="BI820" s="216">
        <f>IF(N820="nulová",J820,0)</f>
        <v>0</v>
      </c>
      <c r="BJ820" s="17" t="s">
        <v>168</v>
      </c>
      <c r="BK820" s="216">
        <f>ROUND(I820*H820,2)</f>
        <v>0</v>
      </c>
      <c r="BL820" s="17" t="s">
        <v>299</v>
      </c>
      <c r="BM820" s="215" t="s">
        <v>654</v>
      </c>
    </row>
    <row r="821" s="2" customFormat="1">
      <c r="A821" s="38"/>
      <c r="B821" s="39"/>
      <c r="C821" s="40"/>
      <c r="D821" s="217" t="s">
        <v>170</v>
      </c>
      <c r="E821" s="40"/>
      <c r="F821" s="218" t="s">
        <v>647</v>
      </c>
      <c r="G821" s="40"/>
      <c r="H821" s="40"/>
      <c r="I821" s="219"/>
      <c r="J821" s="40"/>
      <c r="K821" s="40"/>
      <c r="L821" s="44"/>
      <c r="M821" s="220"/>
      <c r="N821" s="221"/>
      <c r="O821" s="84"/>
      <c r="P821" s="84"/>
      <c r="Q821" s="84"/>
      <c r="R821" s="84"/>
      <c r="S821" s="84"/>
      <c r="T821" s="85"/>
      <c r="U821" s="38"/>
      <c r="V821" s="38"/>
      <c r="W821" s="38"/>
      <c r="X821" s="38"/>
      <c r="Y821" s="38"/>
      <c r="Z821" s="38"/>
      <c r="AA821" s="38"/>
      <c r="AB821" s="38"/>
      <c r="AC821" s="38"/>
      <c r="AD821" s="38"/>
      <c r="AE821" s="38"/>
      <c r="AT821" s="17" t="s">
        <v>170</v>
      </c>
      <c r="AU821" s="17" t="s">
        <v>168</v>
      </c>
    </row>
    <row r="822" s="13" customFormat="1">
      <c r="A822" s="13"/>
      <c r="B822" s="222"/>
      <c r="C822" s="223"/>
      <c r="D822" s="217" t="s">
        <v>172</v>
      </c>
      <c r="E822" s="224" t="s">
        <v>19</v>
      </c>
      <c r="F822" s="225" t="s">
        <v>655</v>
      </c>
      <c r="G822" s="223"/>
      <c r="H822" s="224" t="s">
        <v>19</v>
      </c>
      <c r="I822" s="226"/>
      <c r="J822" s="223"/>
      <c r="K822" s="223"/>
      <c r="L822" s="227"/>
      <c r="M822" s="228"/>
      <c r="N822" s="229"/>
      <c r="O822" s="229"/>
      <c r="P822" s="229"/>
      <c r="Q822" s="229"/>
      <c r="R822" s="229"/>
      <c r="S822" s="229"/>
      <c r="T822" s="230"/>
      <c r="U822" s="13"/>
      <c r="V822" s="13"/>
      <c r="W822" s="13"/>
      <c r="X822" s="13"/>
      <c r="Y822" s="13"/>
      <c r="Z822" s="13"/>
      <c r="AA822" s="13"/>
      <c r="AB822" s="13"/>
      <c r="AC822" s="13"/>
      <c r="AD822" s="13"/>
      <c r="AE822" s="13"/>
      <c r="AT822" s="231" t="s">
        <v>172</v>
      </c>
      <c r="AU822" s="231" t="s">
        <v>168</v>
      </c>
      <c r="AV822" s="13" t="s">
        <v>80</v>
      </c>
      <c r="AW822" s="13" t="s">
        <v>33</v>
      </c>
      <c r="AX822" s="13" t="s">
        <v>72</v>
      </c>
      <c r="AY822" s="231" t="s">
        <v>158</v>
      </c>
    </row>
    <row r="823" s="14" customFormat="1">
      <c r="A823" s="14"/>
      <c r="B823" s="232"/>
      <c r="C823" s="233"/>
      <c r="D823" s="217" t="s">
        <v>172</v>
      </c>
      <c r="E823" s="234" t="s">
        <v>19</v>
      </c>
      <c r="F823" s="235" t="s">
        <v>656</v>
      </c>
      <c r="G823" s="233"/>
      <c r="H823" s="236">
        <v>7.5</v>
      </c>
      <c r="I823" s="237"/>
      <c r="J823" s="233"/>
      <c r="K823" s="233"/>
      <c r="L823" s="238"/>
      <c r="M823" s="239"/>
      <c r="N823" s="240"/>
      <c r="O823" s="240"/>
      <c r="P823" s="240"/>
      <c r="Q823" s="240"/>
      <c r="R823" s="240"/>
      <c r="S823" s="240"/>
      <c r="T823" s="241"/>
      <c r="U823" s="14"/>
      <c r="V823" s="14"/>
      <c r="W823" s="14"/>
      <c r="X823" s="14"/>
      <c r="Y823" s="14"/>
      <c r="Z823" s="14"/>
      <c r="AA823" s="14"/>
      <c r="AB823" s="14"/>
      <c r="AC823" s="14"/>
      <c r="AD823" s="14"/>
      <c r="AE823" s="14"/>
      <c r="AT823" s="242" t="s">
        <v>172</v>
      </c>
      <c r="AU823" s="242" t="s">
        <v>168</v>
      </c>
      <c r="AV823" s="14" t="s">
        <v>168</v>
      </c>
      <c r="AW823" s="14" t="s">
        <v>33</v>
      </c>
      <c r="AX823" s="14" t="s">
        <v>80</v>
      </c>
      <c r="AY823" s="242" t="s">
        <v>158</v>
      </c>
    </row>
    <row r="824" s="2" customFormat="1" ht="14.4" customHeight="1">
      <c r="A824" s="38"/>
      <c r="B824" s="39"/>
      <c r="C824" s="254" t="s">
        <v>657</v>
      </c>
      <c r="D824" s="254" t="s">
        <v>203</v>
      </c>
      <c r="E824" s="255" t="s">
        <v>658</v>
      </c>
      <c r="F824" s="256" t="s">
        <v>659</v>
      </c>
      <c r="G824" s="257" t="s">
        <v>165</v>
      </c>
      <c r="H824" s="258">
        <v>7.6500000000000004</v>
      </c>
      <c r="I824" s="259"/>
      <c r="J824" s="260">
        <f>ROUND(I824*H824,2)</f>
        <v>0</v>
      </c>
      <c r="K824" s="256" t="s">
        <v>166</v>
      </c>
      <c r="L824" s="261"/>
      <c r="M824" s="262" t="s">
        <v>19</v>
      </c>
      <c r="N824" s="263" t="s">
        <v>44</v>
      </c>
      <c r="O824" s="84"/>
      <c r="P824" s="213">
        <f>O824*H824</f>
        <v>0</v>
      </c>
      <c r="Q824" s="213">
        <v>0.0023</v>
      </c>
      <c r="R824" s="213">
        <f>Q824*H824</f>
        <v>0.017595</v>
      </c>
      <c r="S824" s="213">
        <v>0</v>
      </c>
      <c r="T824" s="214">
        <f>S824*H824</f>
        <v>0</v>
      </c>
      <c r="U824" s="38"/>
      <c r="V824" s="38"/>
      <c r="W824" s="38"/>
      <c r="X824" s="38"/>
      <c r="Y824" s="38"/>
      <c r="Z824" s="38"/>
      <c r="AA824" s="38"/>
      <c r="AB824" s="38"/>
      <c r="AC824" s="38"/>
      <c r="AD824" s="38"/>
      <c r="AE824" s="38"/>
      <c r="AR824" s="215" t="s">
        <v>387</v>
      </c>
      <c r="AT824" s="215" t="s">
        <v>203</v>
      </c>
      <c r="AU824" s="215" t="s">
        <v>168</v>
      </c>
      <c r="AY824" s="17" t="s">
        <v>158</v>
      </c>
      <c r="BE824" s="216">
        <f>IF(N824="základní",J824,0)</f>
        <v>0</v>
      </c>
      <c r="BF824" s="216">
        <f>IF(N824="snížená",J824,0)</f>
        <v>0</v>
      </c>
      <c r="BG824" s="216">
        <f>IF(N824="zákl. přenesená",J824,0)</f>
        <v>0</v>
      </c>
      <c r="BH824" s="216">
        <f>IF(N824="sníž. přenesená",J824,0)</f>
        <v>0</v>
      </c>
      <c r="BI824" s="216">
        <f>IF(N824="nulová",J824,0)</f>
        <v>0</v>
      </c>
      <c r="BJ824" s="17" t="s">
        <v>168</v>
      </c>
      <c r="BK824" s="216">
        <f>ROUND(I824*H824,2)</f>
        <v>0</v>
      </c>
      <c r="BL824" s="17" t="s">
        <v>299</v>
      </c>
      <c r="BM824" s="215" t="s">
        <v>660</v>
      </c>
    </row>
    <row r="825" s="14" customFormat="1">
      <c r="A825" s="14"/>
      <c r="B825" s="232"/>
      <c r="C825" s="233"/>
      <c r="D825" s="217" t="s">
        <v>172</v>
      </c>
      <c r="E825" s="233"/>
      <c r="F825" s="235" t="s">
        <v>661</v>
      </c>
      <c r="G825" s="233"/>
      <c r="H825" s="236">
        <v>7.6500000000000004</v>
      </c>
      <c r="I825" s="237"/>
      <c r="J825" s="233"/>
      <c r="K825" s="233"/>
      <c r="L825" s="238"/>
      <c r="M825" s="239"/>
      <c r="N825" s="240"/>
      <c r="O825" s="240"/>
      <c r="P825" s="240"/>
      <c r="Q825" s="240"/>
      <c r="R825" s="240"/>
      <c r="S825" s="240"/>
      <c r="T825" s="241"/>
      <c r="U825" s="14"/>
      <c r="V825" s="14"/>
      <c r="W825" s="14"/>
      <c r="X825" s="14"/>
      <c r="Y825" s="14"/>
      <c r="Z825" s="14"/>
      <c r="AA825" s="14"/>
      <c r="AB825" s="14"/>
      <c r="AC825" s="14"/>
      <c r="AD825" s="14"/>
      <c r="AE825" s="14"/>
      <c r="AT825" s="242" t="s">
        <v>172</v>
      </c>
      <c r="AU825" s="242" t="s">
        <v>168</v>
      </c>
      <c r="AV825" s="14" t="s">
        <v>168</v>
      </c>
      <c r="AW825" s="14" t="s">
        <v>4</v>
      </c>
      <c r="AX825" s="14" t="s">
        <v>80</v>
      </c>
      <c r="AY825" s="242" t="s">
        <v>158</v>
      </c>
    </row>
    <row r="826" s="2" customFormat="1" ht="14.4" customHeight="1">
      <c r="A826" s="38"/>
      <c r="B826" s="39"/>
      <c r="C826" s="254" t="s">
        <v>662</v>
      </c>
      <c r="D826" s="254" t="s">
        <v>203</v>
      </c>
      <c r="E826" s="255" t="s">
        <v>663</v>
      </c>
      <c r="F826" s="256" t="s">
        <v>664</v>
      </c>
      <c r="G826" s="257" t="s">
        <v>165</v>
      </c>
      <c r="H826" s="258">
        <v>7.6500000000000004</v>
      </c>
      <c r="I826" s="259"/>
      <c r="J826" s="260">
        <f>ROUND(I826*H826,2)</f>
        <v>0</v>
      </c>
      <c r="K826" s="256" t="s">
        <v>166</v>
      </c>
      <c r="L826" s="261"/>
      <c r="M826" s="262" t="s">
        <v>19</v>
      </c>
      <c r="N826" s="263" t="s">
        <v>44</v>
      </c>
      <c r="O826" s="84"/>
      <c r="P826" s="213">
        <f>O826*H826</f>
        <v>0</v>
      </c>
      <c r="Q826" s="213">
        <v>0.0015</v>
      </c>
      <c r="R826" s="213">
        <f>Q826*H826</f>
        <v>0.011475000000000001</v>
      </c>
      <c r="S826" s="213">
        <v>0</v>
      </c>
      <c r="T826" s="214">
        <f>S826*H826</f>
        <v>0</v>
      </c>
      <c r="U826" s="38"/>
      <c r="V826" s="38"/>
      <c r="W826" s="38"/>
      <c r="X826" s="38"/>
      <c r="Y826" s="38"/>
      <c r="Z826" s="38"/>
      <c r="AA826" s="38"/>
      <c r="AB826" s="38"/>
      <c r="AC826" s="38"/>
      <c r="AD826" s="38"/>
      <c r="AE826" s="38"/>
      <c r="AR826" s="215" t="s">
        <v>387</v>
      </c>
      <c r="AT826" s="215" t="s">
        <v>203</v>
      </c>
      <c r="AU826" s="215" t="s">
        <v>168</v>
      </c>
      <c r="AY826" s="17" t="s">
        <v>158</v>
      </c>
      <c r="BE826" s="216">
        <f>IF(N826="základní",J826,0)</f>
        <v>0</v>
      </c>
      <c r="BF826" s="216">
        <f>IF(N826="snížená",J826,0)</f>
        <v>0</v>
      </c>
      <c r="BG826" s="216">
        <f>IF(N826="zákl. přenesená",J826,0)</f>
        <v>0</v>
      </c>
      <c r="BH826" s="216">
        <f>IF(N826="sníž. přenesená",J826,0)</f>
        <v>0</v>
      </c>
      <c r="BI826" s="216">
        <f>IF(N826="nulová",J826,0)</f>
        <v>0</v>
      </c>
      <c r="BJ826" s="17" t="s">
        <v>168</v>
      </c>
      <c r="BK826" s="216">
        <f>ROUND(I826*H826,2)</f>
        <v>0</v>
      </c>
      <c r="BL826" s="17" t="s">
        <v>299</v>
      </c>
      <c r="BM826" s="215" t="s">
        <v>665</v>
      </c>
    </row>
    <row r="827" s="14" customFormat="1">
      <c r="A827" s="14"/>
      <c r="B827" s="232"/>
      <c r="C827" s="233"/>
      <c r="D827" s="217" t="s">
        <v>172</v>
      </c>
      <c r="E827" s="233"/>
      <c r="F827" s="235" t="s">
        <v>661</v>
      </c>
      <c r="G827" s="233"/>
      <c r="H827" s="236">
        <v>7.6500000000000004</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172</v>
      </c>
      <c r="AU827" s="242" t="s">
        <v>168</v>
      </c>
      <c r="AV827" s="14" t="s">
        <v>168</v>
      </c>
      <c r="AW827" s="14" t="s">
        <v>4</v>
      </c>
      <c r="AX827" s="14" t="s">
        <v>80</v>
      </c>
      <c r="AY827" s="242" t="s">
        <v>158</v>
      </c>
    </row>
    <row r="828" s="2" customFormat="1" ht="37.8" customHeight="1">
      <c r="A828" s="38"/>
      <c r="B828" s="39"/>
      <c r="C828" s="204" t="s">
        <v>666</v>
      </c>
      <c r="D828" s="204" t="s">
        <v>162</v>
      </c>
      <c r="E828" s="205" t="s">
        <v>667</v>
      </c>
      <c r="F828" s="206" t="s">
        <v>668</v>
      </c>
      <c r="G828" s="207" t="s">
        <v>669</v>
      </c>
      <c r="H828" s="264"/>
      <c r="I828" s="209"/>
      <c r="J828" s="210">
        <f>ROUND(I828*H828,2)</f>
        <v>0</v>
      </c>
      <c r="K828" s="206" t="s">
        <v>166</v>
      </c>
      <c r="L828" s="44"/>
      <c r="M828" s="211" t="s">
        <v>19</v>
      </c>
      <c r="N828" s="212" t="s">
        <v>44</v>
      </c>
      <c r="O828" s="84"/>
      <c r="P828" s="213">
        <f>O828*H828</f>
        <v>0</v>
      </c>
      <c r="Q828" s="213">
        <v>0</v>
      </c>
      <c r="R828" s="213">
        <f>Q828*H828</f>
        <v>0</v>
      </c>
      <c r="S828" s="213">
        <v>0</v>
      </c>
      <c r="T828" s="214">
        <f>S828*H828</f>
        <v>0</v>
      </c>
      <c r="U828" s="38"/>
      <c r="V828" s="38"/>
      <c r="W828" s="38"/>
      <c r="X828" s="38"/>
      <c r="Y828" s="38"/>
      <c r="Z828" s="38"/>
      <c r="AA828" s="38"/>
      <c r="AB828" s="38"/>
      <c r="AC828" s="38"/>
      <c r="AD828" s="38"/>
      <c r="AE828" s="38"/>
      <c r="AR828" s="215" t="s">
        <v>299</v>
      </c>
      <c r="AT828" s="215" t="s">
        <v>162</v>
      </c>
      <c r="AU828" s="215" t="s">
        <v>168</v>
      </c>
      <c r="AY828" s="17" t="s">
        <v>158</v>
      </c>
      <c r="BE828" s="216">
        <f>IF(N828="základní",J828,0)</f>
        <v>0</v>
      </c>
      <c r="BF828" s="216">
        <f>IF(N828="snížená",J828,0)</f>
        <v>0</v>
      </c>
      <c r="BG828" s="216">
        <f>IF(N828="zákl. přenesená",J828,0)</f>
        <v>0</v>
      </c>
      <c r="BH828" s="216">
        <f>IF(N828="sníž. přenesená",J828,0)</f>
        <v>0</v>
      </c>
      <c r="BI828" s="216">
        <f>IF(N828="nulová",J828,0)</f>
        <v>0</v>
      </c>
      <c r="BJ828" s="17" t="s">
        <v>168</v>
      </c>
      <c r="BK828" s="216">
        <f>ROUND(I828*H828,2)</f>
        <v>0</v>
      </c>
      <c r="BL828" s="17" t="s">
        <v>299</v>
      </c>
      <c r="BM828" s="215" t="s">
        <v>670</v>
      </c>
    </row>
    <row r="829" s="2" customFormat="1">
      <c r="A829" s="38"/>
      <c r="B829" s="39"/>
      <c r="C829" s="40"/>
      <c r="D829" s="217" t="s">
        <v>170</v>
      </c>
      <c r="E829" s="40"/>
      <c r="F829" s="218" t="s">
        <v>671</v>
      </c>
      <c r="G829" s="40"/>
      <c r="H829" s="40"/>
      <c r="I829" s="219"/>
      <c r="J829" s="40"/>
      <c r="K829" s="40"/>
      <c r="L829" s="44"/>
      <c r="M829" s="220"/>
      <c r="N829" s="221"/>
      <c r="O829" s="84"/>
      <c r="P829" s="84"/>
      <c r="Q829" s="84"/>
      <c r="R829" s="84"/>
      <c r="S829" s="84"/>
      <c r="T829" s="85"/>
      <c r="U829" s="38"/>
      <c r="V829" s="38"/>
      <c r="W829" s="38"/>
      <c r="X829" s="38"/>
      <c r="Y829" s="38"/>
      <c r="Z829" s="38"/>
      <c r="AA829" s="38"/>
      <c r="AB829" s="38"/>
      <c r="AC829" s="38"/>
      <c r="AD829" s="38"/>
      <c r="AE829" s="38"/>
      <c r="AT829" s="17" t="s">
        <v>170</v>
      </c>
      <c r="AU829" s="17" t="s">
        <v>168</v>
      </c>
    </row>
    <row r="830" s="12" customFormat="1" ht="22.8" customHeight="1">
      <c r="A830" s="12"/>
      <c r="B830" s="188"/>
      <c r="C830" s="189"/>
      <c r="D830" s="190" t="s">
        <v>71</v>
      </c>
      <c r="E830" s="202" t="s">
        <v>672</v>
      </c>
      <c r="F830" s="202" t="s">
        <v>673</v>
      </c>
      <c r="G830" s="189"/>
      <c r="H830" s="189"/>
      <c r="I830" s="192"/>
      <c r="J830" s="203">
        <f>BK830</f>
        <v>0</v>
      </c>
      <c r="K830" s="189"/>
      <c r="L830" s="194"/>
      <c r="M830" s="195"/>
      <c r="N830" s="196"/>
      <c r="O830" s="196"/>
      <c r="P830" s="197">
        <f>SUM(P831:P836)</f>
        <v>0</v>
      </c>
      <c r="Q830" s="196"/>
      <c r="R830" s="197">
        <f>SUM(R831:R836)</f>
        <v>0.23564999999999997</v>
      </c>
      <c r="S830" s="196"/>
      <c r="T830" s="198">
        <f>SUM(T831:T836)</f>
        <v>0</v>
      </c>
      <c r="U830" s="12"/>
      <c r="V830" s="12"/>
      <c r="W830" s="12"/>
      <c r="X830" s="12"/>
      <c r="Y830" s="12"/>
      <c r="Z830" s="12"/>
      <c r="AA830" s="12"/>
      <c r="AB830" s="12"/>
      <c r="AC830" s="12"/>
      <c r="AD830" s="12"/>
      <c r="AE830" s="12"/>
      <c r="AR830" s="199" t="s">
        <v>168</v>
      </c>
      <c r="AT830" s="200" t="s">
        <v>71</v>
      </c>
      <c r="AU830" s="200" t="s">
        <v>80</v>
      </c>
      <c r="AY830" s="199" t="s">
        <v>158</v>
      </c>
      <c r="BK830" s="201">
        <f>SUM(BK831:BK836)</f>
        <v>0</v>
      </c>
    </row>
    <row r="831" s="2" customFormat="1" ht="37.8" customHeight="1">
      <c r="A831" s="38"/>
      <c r="B831" s="39"/>
      <c r="C831" s="204" t="s">
        <v>674</v>
      </c>
      <c r="D831" s="204" t="s">
        <v>162</v>
      </c>
      <c r="E831" s="205" t="s">
        <v>675</v>
      </c>
      <c r="F831" s="206" t="s">
        <v>676</v>
      </c>
      <c r="G831" s="207" t="s">
        <v>165</v>
      </c>
      <c r="H831" s="208">
        <v>15</v>
      </c>
      <c r="I831" s="209"/>
      <c r="J831" s="210">
        <f>ROUND(I831*H831,2)</f>
        <v>0</v>
      </c>
      <c r="K831" s="206" t="s">
        <v>166</v>
      </c>
      <c r="L831" s="44"/>
      <c r="M831" s="211" t="s">
        <v>19</v>
      </c>
      <c r="N831" s="212" t="s">
        <v>44</v>
      </c>
      <c r="O831" s="84"/>
      <c r="P831" s="213">
        <f>O831*H831</f>
        <v>0</v>
      </c>
      <c r="Q831" s="213">
        <v>0.015709999999999998</v>
      </c>
      <c r="R831" s="213">
        <f>Q831*H831</f>
        <v>0.23564999999999997</v>
      </c>
      <c r="S831" s="213">
        <v>0</v>
      </c>
      <c r="T831" s="214">
        <f>S831*H831</f>
        <v>0</v>
      </c>
      <c r="U831" s="38"/>
      <c r="V831" s="38"/>
      <c r="W831" s="38"/>
      <c r="X831" s="38"/>
      <c r="Y831" s="38"/>
      <c r="Z831" s="38"/>
      <c r="AA831" s="38"/>
      <c r="AB831" s="38"/>
      <c r="AC831" s="38"/>
      <c r="AD831" s="38"/>
      <c r="AE831" s="38"/>
      <c r="AR831" s="215" t="s">
        <v>299</v>
      </c>
      <c r="AT831" s="215" t="s">
        <v>162</v>
      </c>
      <c r="AU831" s="215" t="s">
        <v>168</v>
      </c>
      <c r="AY831" s="17" t="s">
        <v>158</v>
      </c>
      <c r="BE831" s="216">
        <f>IF(N831="základní",J831,0)</f>
        <v>0</v>
      </c>
      <c r="BF831" s="216">
        <f>IF(N831="snížená",J831,0)</f>
        <v>0</v>
      </c>
      <c r="BG831" s="216">
        <f>IF(N831="zákl. přenesená",J831,0)</f>
        <v>0</v>
      </c>
      <c r="BH831" s="216">
        <f>IF(N831="sníž. přenesená",J831,0)</f>
        <v>0</v>
      </c>
      <c r="BI831" s="216">
        <f>IF(N831="nulová",J831,0)</f>
        <v>0</v>
      </c>
      <c r="BJ831" s="17" t="s">
        <v>168</v>
      </c>
      <c r="BK831" s="216">
        <f>ROUND(I831*H831,2)</f>
        <v>0</v>
      </c>
      <c r="BL831" s="17" t="s">
        <v>299</v>
      </c>
      <c r="BM831" s="215" t="s">
        <v>677</v>
      </c>
    </row>
    <row r="832" s="2" customFormat="1">
      <c r="A832" s="38"/>
      <c r="B832" s="39"/>
      <c r="C832" s="40"/>
      <c r="D832" s="217" t="s">
        <v>170</v>
      </c>
      <c r="E832" s="40"/>
      <c r="F832" s="218" t="s">
        <v>678</v>
      </c>
      <c r="G832" s="40"/>
      <c r="H832" s="40"/>
      <c r="I832" s="219"/>
      <c r="J832" s="40"/>
      <c r="K832" s="40"/>
      <c r="L832" s="44"/>
      <c r="M832" s="220"/>
      <c r="N832" s="221"/>
      <c r="O832" s="84"/>
      <c r="P832" s="84"/>
      <c r="Q832" s="84"/>
      <c r="R832" s="84"/>
      <c r="S832" s="84"/>
      <c r="T832" s="85"/>
      <c r="U832" s="38"/>
      <c r="V832" s="38"/>
      <c r="W832" s="38"/>
      <c r="X832" s="38"/>
      <c r="Y832" s="38"/>
      <c r="Z832" s="38"/>
      <c r="AA832" s="38"/>
      <c r="AB832" s="38"/>
      <c r="AC832" s="38"/>
      <c r="AD832" s="38"/>
      <c r="AE832" s="38"/>
      <c r="AT832" s="17" t="s">
        <v>170</v>
      </c>
      <c r="AU832" s="17" t="s">
        <v>168</v>
      </c>
    </row>
    <row r="833" s="13" customFormat="1">
      <c r="A833" s="13"/>
      <c r="B833" s="222"/>
      <c r="C833" s="223"/>
      <c r="D833" s="217" t="s">
        <v>172</v>
      </c>
      <c r="E833" s="224" t="s">
        <v>19</v>
      </c>
      <c r="F833" s="225" t="s">
        <v>679</v>
      </c>
      <c r="G833" s="223"/>
      <c r="H833" s="224" t="s">
        <v>19</v>
      </c>
      <c r="I833" s="226"/>
      <c r="J833" s="223"/>
      <c r="K833" s="223"/>
      <c r="L833" s="227"/>
      <c r="M833" s="228"/>
      <c r="N833" s="229"/>
      <c r="O833" s="229"/>
      <c r="P833" s="229"/>
      <c r="Q833" s="229"/>
      <c r="R833" s="229"/>
      <c r="S833" s="229"/>
      <c r="T833" s="230"/>
      <c r="U833" s="13"/>
      <c r="V833" s="13"/>
      <c r="W833" s="13"/>
      <c r="X833" s="13"/>
      <c r="Y833" s="13"/>
      <c r="Z833" s="13"/>
      <c r="AA833" s="13"/>
      <c r="AB833" s="13"/>
      <c r="AC833" s="13"/>
      <c r="AD833" s="13"/>
      <c r="AE833" s="13"/>
      <c r="AT833" s="231" t="s">
        <v>172</v>
      </c>
      <c r="AU833" s="231" t="s">
        <v>168</v>
      </c>
      <c r="AV833" s="13" t="s">
        <v>80</v>
      </c>
      <c r="AW833" s="13" t="s">
        <v>33</v>
      </c>
      <c r="AX833" s="13" t="s">
        <v>72</v>
      </c>
      <c r="AY833" s="231" t="s">
        <v>158</v>
      </c>
    </row>
    <row r="834" s="14" customFormat="1">
      <c r="A834" s="14"/>
      <c r="B834" s="232"/>
      <c r="C834" s="233"/>
      <c r="D834" s="217" t="s">
        <v>172</v>
      </c>
      <c r="E834" s="234" t="s">
        <v>19</v>
      </c>
      <c r="F834" s="235" t="s">
        <v>680</v>
      </c>
      <c r="G834" s="233"/>
      <c r="H834" s="236">
        <v>15</v>
      </c>
      <c r="I834" s="237"/>
      <c r="J834" s="233"/>
      <c r="K834" s="233"/>
      <c r="L834" s="238"/>
      <c r="M834" s="239"/>
      <c r="N834" s="240"/>
      <c r="O834" s="240"/>
      <c r="P834" s="240"/>
      <c r="Q834" s="240"/>
      <c r="R834" s="240"/>
      <c r="S834" s="240"/>
      <c r="T834" s="241"/>
      <c r="U834" s="14"/>
      <c r="V834" s="14"/>
      <c r="W834" s="14"/>
      <c r="X834" s="14"/>
      <c r="Y834" s="14"/>
      <c r="Z834" s="14"/>
      <c r="AA834" s="14"/>
      <c r="AB834" s="14"/>
      <c r="AC834" s="14"/>
      <c r="AD834" s="14"/>
      <c r="AE834" s="14"/>
      <c r="AT834" s="242" t="s">
        <v>172</v>
      </c>
      <c r="AU834" s="242" t="s">
        <v>168</v>
      </c>
      <c r="AV834" s="14" t="s">
        <v>168</v>
      </c>
      <c r="AW834" s="14" t="s">
        <v>33</v>
      </c>
      <c r="AX834" s="14" t="s">
        <v>80</v>
      </c>
      <c r="AY834" s="242" t="s">
        <v>158</v>
      </c>
    </row>
    <row r="835" s="2" customFormat="1" ht="37.8" customHeight="1">
      <c r="A835" s="38"/>
      <c r="B835" s="39"/>
      <c r="C835" s="204" t="s">
        <v>681</v>
      </c>
      <c r="D835" s="204" t="s">
        <v>162</v>
      </c>
      <c r="E835" s="205" t="s">
        <v>667</v>
      </c>
      <c r="F835" s="206" t="s">
        <v>668</v>
      </c>
      <c r="G835" s="207" t="s">
        <v>669</v>
      </c>
      <c r="H835" s="264"/>
      <c r="I835" s="209"/>
      <c r="J835" s="210">
        <f>ROUND(I835*H835,2)</f>
        <v>0</v>
      </c>
      <c r="K835" s="206" t="s">
        <v>166</v>
      </c>
      <c r="L835" s="44"/>
      <c r="M835" s="211" t="s">
        <v>19</v>
      </c>
      <c r="N835" s="212" t="s">
        <v>44</v>
      </c>
      <c r="O835" s="84"/>
      <c r="P835" s="213">
        <f>O835*H835</f>
        <v>0</v>
      </c>
      <c r="Q835" s="213">
        <v>0</v>
      </c>
      <c r="R835" s="213">
        <f>Q835*H835</f>
        <v>0</v>
      </c>
      <c r="S835" s="213">
        <v>0</v>
      </c>
      <c r="T835" s="214">
        <f>S835*H835</f>
        <v>0</v>
      </c>
      <c r="U835" s="38"/>
      <c r="V835" s="38"/>
      <c r="W835" s="38"/>
      <c r="X835" s="38"/>
      <c r="Y835" s="38"/>
      <c r="Z835" s="38"/>
      <c r="AA835" s="38"/>
      <c r="AB835" s="38"/>
      <c r="AC835" s="38"/>
      <c r="AD835" s="38"/>
      <c r="AE835" s="38"/>
      <c r="AR835" s="215" t="s">
        <v>299</v>
      </c>
      <c r="AT835" s="215" t="s">
        <v>162</v>
      </c>
      <c r="AU835" s="215" t="s">
        <v>168</v>
      </c>
      <c r="AY835" s="17" t="s">
        <v>158</v>
      </c>
      <c r="BE835" s="216">
        <f>IF(N835="základní",J835,0)</f>
        <v>0</v>
      </c>
      <c r="BF835" s="216">
        <f>IF(N835="snížená",J835,0)</f>
        <v>0</v>
      </c>
      <c r="BG835" s="216">
        <f>IF(N835="zákl. přenesená",J835,0)</f>
        <v>0</v>
      </c>
      <c r="BH835" s="216">
        <f>IF(N835="sníž. přenesená",J835,0)</f>
        <v>0</v>
      </c>
      <c r="BI835" s="216">
        <f>IF(N835="nulová",J835,0)</f>
        <v>0</v>
      </c>
      <c r="BJ835" s="17" t="s">
        <v>168</v>
      </c>
      <c r="BK835" s="216">
        <f>ROUND(I835*H835,2)</f>
        <v>0</v>
      </c>
      <c r="BL835" s="17" t="s">
        <v>299</v>
      </c>
      <c r="BM835" s="215" t="s">
        <v>682</v>
      </c>
    </row>
    <row r="836" s="2" customFormat="1">
      <c r="A836" s="38"/>
      <c r="B836" s="39"/>
      <c r="C836" s="40"/>
      <c r="D836" s="217" t="s">
        <v>170</v>
      </c>
      <c r="E836" s="40"/>
      <c r="F836" s="218" t="s">
        <v>671</v>
      </c>
      <c r="G836" s="40"/>
      <c r="H836" s="40"/>
      <c r="I836" s="219"/>
      <c r="J836" s="40"/>
      <c r="K836" s="40"/>
      <c r="L836" s="44"/>
      <c r="M836" s="220"/>
      <c r="N836" s="221"/>
      <c r="O836" s="84"/>
      <c r="P836" s="84"/>
      <c r="Q836" s="84"/>
      <c r="R836" s="84"/>
      <c r="S836" s="84"/>
      <c r="T836" s="85"/>
      <c r="U836" s="38"/>
      <c r="V836" s="38"/>
      <c r="W836" s="38"/>
      <c r="X836" s="38"/>
      <c r="Y836" s="38"/>
      <c r="Z836" s="38"/>
      <c r="AA836" s="38"/>
      <c r="AB836" s="38"/>
      <c r="AC836" s="38"/>
      <c r="AD836" s="38"/>
      <c r="AE836" s="38"/>
      <c r="AT836" s="17" t="s">
        <v>170</v>
      </c>
      <c r="AU836" s="17" t="s">
        <v>168</v>
      </c>
    </row>
    <row r="837" s="12" customFormat="1" ht="22.8" customHeight="1">
      <c r="A837" s="12"/>
      <c r="B837" s="188"/>
      <c r="C837" s="189"/>
      <c r="D837" s="190" t="s">
        <v>71</v>
      </c>
      <c r="E837" s="202" t="s">
        <v>683</v>
      </c>
      <c r="F837" s="202" t="s">
        <v>684</v>
      </c>
      <c r="G837" s="189"/>
      <c r="H837" s="189"/>
      <c r="I837" s="192"/>
      <c r="J837" s="203">
        <f>BK837</f>
        <v>0</v>
      </c>
      <c r="K837" s="189"/>
      <c r="L837" s="194"/>
      <c r="M837" s="195"/>
      <c r="N837" s="196"/>
      <c r="O837" s="196"/>
      <c r="P837" s="197">
        <f>SUM(P838:P878)</f>
        <v>0</v>
      </c>
      <c r="Q837" s="196"/>
      <c r="R837" s="197">
        <f>SUM(R838:R878)</f>
        <v>0.22233799999999998</v>
      </c>
      <c r="S837" s="196"/>
      <c r="T837" s="198">
        <f>SUM(T838:T878)</f>
        <v>0.21877549999999998</v>
      </c>
      <c r="U837" s="12"/>
      <c r="V837" s="12"/>
      <c r="W837" s="12"/>
      <c r="X837" s="12"/>
      <c r="Y837" s="12"/>
      <c r="Z837" s="12"/>
      <c r="AA837" s="12"/>
      <c r="AB837" s="12"/>
      <c r="AC837" s="12"/>
      <c r="AD837" s="12"/>
      <c r="AE837" s="12"/>
      <c r="AR837" s="199" t="s">
        <v>168</v>
      </c>
      <c r="AT837" s="200" t="s">
        <v>71</v>
      </c>
      <c r="AU837" s="200" t="s">
        <v>80</v>
      </c>
      <c r="AY837" s="199" t="s">
        <v>158</v>
      </c>
      <c r="BK837" s="201">
        <f>SUM(BK838:BK878)</f>
        <v>0</v>
      </c>
    </row>
    <row r="838" s="2" customFormat="1" ht="24.15" customHeight="1">
      <c r="A838" s="38"/>
      <c r="B838" s="39"/>
      <c r="C838" s="204" t="s">
        <v>685</v>
      </c>
      <c r="D838" s="204" t="s">
        <v>162</v>
      </c>
      <c r="E838" s="205" t="s">
        <v>686</v>
      </c>
      <c r="F838" s="206" t="s">
        <v>687</v>
      </c>
      <c r="G838" s="207" t="s">
        <v>278</v>
      </c>
      <c r="H838" s="208">
        <v>35.649999999999999</v>
      </c>
      <c r="I838" s="209"/>
      <c r="J838" s="210">
        <f>ROUND(I838*H838,2)</f>
        <v>0</v>
      </c>
      <c r="K838" s="206" t="s">
        <v>166</v>
      </c>
      <c r="L838" s="44"/>
      <c r="M838" s="211" t="s">
        <v>19</v>
      </c>
      <c r="N838" s="212" t="s">
        <v>44</v>
      </c>
      <c r="O838" s="84"/>
      <c r="P838" s="213">
        <f>O838*H838</f>
        <v>0</v>
      </c>
      <c r="Q838" s="213">
        <v>0</v>
      </c>
      <c r="R838" s="213">
        <f>Q838*H838</f>
        <v>0</v>
      </c>
      <c r="S838" s="213">
        <v>0.00167</v>
      </c>
      <c r="T838" s="214">
        <f>S838*H838</f>
        <v>0.059535499999999998</v>
      </c>
      <c r="U838" s="38"/>
      <c r="V838" s="38"/>
      <c r="W838" s="38"/>
      <c r="X838" s="38"/>
      <c r="Y838" s="38"/>
      <c r="Z838" s="38"/>
      <c r="AA838" s="38"/>
      <c r="AB838" s="38"/>
      <c r="AC838" s="38"/>
      <c r="AD838" s="38"/>
      <c r="AE838" s="38"/>
      <c r="AR838" s="215" t="s">
        <v>299</v>
      </c>
      <c r="AT838" s="215" t="s">
        <v>162</v>
      </c>
      <c r="AU838" s="215" t="s">
        <v>168</v>
      </c>
      <c r="AY838" s="17" t="s">
        <v>158</v>
      </c>
      <c r="BE838" s="216">
        <f>IF(N838="základní",J838,0)</f>
        <v>0</v>
      </c>
      <c r="BF838" s="216">
        <f>IF(N838="snížená",J838,0)</f>
        <v>0</v>
      </c>
      <c r="BG838" s="216">
        <f>IF(N838="zákl. přenesená",J838,0)</f>
        <v>0</v>
      </c>
      <c r="BH838" s="216">
        <f>IF(N838="sníž. přenesená",J838,0)</f>
        <v>0</v>
      </c>
      <c r="BI838" s="216">
        <f>IF(N838="nulová",J838,0)</f>
        <v>0</v>
      </c>
      <c r="BJ838" s="17" t="s">
        <v>168</v>
      </c>
      <c r="BK838" s="216">
        <f>ROUND(I838*H838,2)</f>
        <v>0</v>
      </c>
      <c r="BL838" s="17" t="s">
        <v>299</v>
      </c>
      <c r="BM838" s="215" t="s">
        <v>688</v>
      </c>
    </row>
    <row r="839" s="13" customFormat="1">
      <c r="A839" s="13"/>
      <c r="B839" s="222"/>
      <c r="C839" s="223"/>
      <c r="D839" s="217" t="s">
        <v>172</v>
      </c>
      <c r="E839" s="224" t="s">
        <v>19</v>
      </c>
      <c r="F839" s="225" t="s">
        <v>689</v>
      </c>
      <c r="G839" s="223"/>
      <c r="H839" s="224" t="s">
        <v>19</v>
      </c>
      <c r="I839" s="226"/>
      <c r="J839" s="223"/>
      <c r="K839" s="223"/>
      <c r="L839" s="227"/>
      <c r="M839" s="228"/>
      <c r="N839" s="229"/>
      <c r="O839" s="229"/>
      <c r="P839" s="229"/>
      <c r="Q839" s="229"/>
      <c r="R839" s="229"/>
      <c r="S839" s="229"/>
      <c r="T839" s="230"/>
      <c r="U839" s="13"/>
      <c r="V839" s="13"/>
      <c r="W839" s="13"/>
      <c r="X839" s="13"/>
      <c r="Y839" s="13"/>
      <c r="Z839" s="13"/>
      <c r="AA839" s="13"/>
      <c r="AB839" s="13"/>
      <c r="AC839" s="13"/>
      <c r="AD839" s="13"/>
      <c r="AE839" s="13"/>
      <c r="AT839" s="231" t="s">
        <v>172</v>
      </c>
      <c r="AU839" s="231" t="s">
        <v>168</v>
      </c>
      <c r="AV839" s="13" t="s">
        <v>80</v>
      </c>
      <c r="AW839" s="13" t="s">
        <v>33</v>
      </c>
      <c r="AX839" s="13" t="s">
        <v>72</v>
      </c>
      <c r="AY839" s="231" t="s">
        <v>158</v>
      </c>
    </row>
    <row r="840" s="14" customFormat="1">
      <c r="A840" s="14"/>
      <c r="B840" s="232"/>
      <c r="C840" s="233"/>
      <c r="D840" s="217" t="s">
        <v>172</v>
      </c>
      <c r="E840" s="234" t="s">
        <v>19</v>
      </c>
      <c r="F840" s="235" t="s">
        <v>690</v>
      </c>
      <c r="G840" s="233"/>
      <c r="H840" s="236">
        <v>3.5</v>
      </c>
      <c r="I840" s="237"/>
      <c r="J840" s="233"/>
      <c r="K840" s="233"/>
      <c r="L840" s="238"/>
      <c r="M840" s="239"/>
      <c r="N840" s="240"/>
      <c r="O840" s="240"/>
      <c r="P840" s="240"/>
      <c r="Q840" s="240"/>
      <c r="R840" s="240"/>
      <c r="S840" s="240"/>
      <c r="T840" s="241"/>
      <c r="U840" s="14"/>
      <c r="V840" s="14"/>
      <c r="W840" s="14"/>
      <c r="X840" s="14"/>
      <c r="Y840" s="14"/>
      <c r="Z840" s="14"/>
      <c r="AA840" s="14"/>
      <c r="AB840" s="14"/>
      <c r="AC840" s="14"/>
      <c r="AD840" s="14"/>
      <c r="AE840" s="14"/>
      <c r="AT840" s="242" t="s">
        <v>172</v>
      </c>
      <c r="AU840" s="242" t="s">
        <v>168</v>
      </c>
      <c r="AV840" s="14" t="s">
        <v>168</v>
      </c>
      <c r="AW840" s="14" t="s">
        <v>33</v>
      </c>
      <c r="AX840" s="14" t="s">
        <v>72</v>
      </c>
      <c r="AY840" s="242" t="s">
        <v>158</v>
      </c>
    </row>
    <row r="841" s="14" customFormat="1">
      <c r="A841" s="14"/>
      <c r="B841" s="232"/>
      <c r="C841" s="233"/>
      <c r="D841" s="217" t="s">
        <v>172</v>
      </c>
      <c r="E841" s="234" t="s">
        <v>19</v>
      </c>
      <c r="F841" s="235" t="s">
        <v>691</v>
      </c>
      <c r="G841" s="233"/>
      <c r="H841" s="236">
        <v>28.75</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172</v>
      </c>
      <c r="AU841" s="242" t="s">
        <v>168</v>
      </c>
      <c r="AV841" s="14" t="s">
        <v>168</v>
      </c>
      <c r="AW841" s="14" t="s">
        <v>33</v>
      </c>
      <c r="AX841" s="14" t="s">
        <v>72</v>
      </c>
      <c r="AY841" s="242" t="s">
        <v>158</v>
      </c>
    </row>
    <row r="842" s="14" customFormat="1">
      <c r="A842" s="14"/>
      <c r="B842" s="232"/>
      <c r="C842" s="233"/>
      <c r="D842" s="217" t="s">
        <v>172</v>
      </c>
      <c r="E842" s="234" t="s">
        <v>19</v>
      </c>
      <c r="F842" s="235" t="s">
        <v>692</v>
      </c>
      <c r="G842" s="233"/>
      <c r="H842" s="236">
        <v>1.7</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172</v>
      </c>
      <c r="AU842" s="242" t="s">
        <v>168</v>
      </c>
      <c r="AV842" s="14" t="s">
        <v>168</v>
      </c>
      <c r="AW842" s="14" t="s">
        <v>33</v>
      </c>
      <c r="AX842" s="14" t="s">
        <v>72</v>
      </c>
      <c r="AY842" s="242" t="s">
        <v>158</v>
      </c>
    </row>
    <row r="843" s="14" customFormat="1">
      <c r="A843" s="14"/>
      <c r="B843" s="232"/>
      <c r="C843" s="233"/>
      <c r="D843" s="217" t="s">
        <v>172</v>
      </c>
      <c r="E843" s="234" t="s">
        <v>19</v>
      </c>
      <c r="F843" s="235" t="s">
        <v>693</v>
      </c>
      <c r="G843" s="233"/>
      <c r="H843" s="236">
        <v>1</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4" customFormat="1">
      <c r="A844" s="14"/>
      <c r="B844" s="232"/>
      <c r="C844" s="233"/>
      <c r="D844" s="217" t="s">
        <v>172</v>
      </c>
      <c r="E844" s="234" t="s">
        <v>19</v>
      </c>
      <c r="F844" s="235" t="s">
        <v>694</v>
      </c>
      <c r="G844" s="233"/>
      <c r="H844" s="236">
        <v>0.69999999999999996</v>
      </c>
      <c r="I844" s="237"/>
      <c r="J844" s="233"/>
      <c r="K844" s="233"/>
      <c r="L844" s="238"/>
      <c r="M844" s="239"/>
      <c r="N844" s="240"/>
      <c r="O844" s="240"/>
      <c r="P844" s="240"/>
      <c r="Q844" s="240"/>
      <c r="R844" s="240"/>
      <c r="S844" s="240"/>
      <c r="T844" s="241"/>
      <c r="U844" s="14"/>
      <c r="V844" s="14"/>
      <c r="W844" s="14"/>
      <c r="X844" s="14"/>
      <c r="Y844" s="14"/>
      <c r="Z844" s="14"/>
      <c r="AA844" s="14"/>
      <c r="AB844" s="14"/>
      <c r="AC844" s="14"/>
      <c r="AD844" s="14"/>
      <c r="AE844" s="14"/>
      <c r="AT844" s="242" t="s">
        <v>172</v>
      </c>
      <c r="AU844" s="242" t="s">
        <v>168</v>
      </c>
      <c r="AV844" s="14" t="s">
        <v>168</v>
      </c>
      <c r="AW844" s="14" t="s">
        <v>33</v>
      </c>
      <c r="AX844" s="14" t="s">
        <v>72</v>
      </c>
      <c r="AY844" s="242" t="s">
        <v>158</v>
      </c>
    </row>
    <row r="845" s="15" customFormat="1">
      <c r="A845" s="15"/>
      <c r="B845" s="243"/>
      <c r="C845" s="244"/>
      <c r="D845" s="217" t="s">
        <v>172</v>
      </c>
      <c r="E845" s="245" t="s">
        <v>19</v>
      </c>
      <c r="F845" s="246" t="s">
        <v>176</v>
      </c>
      <c r="G845" s="244"/>
      <c r="H845" s="247">
        <v>35.650000000000006</v>
      </c>
      <c r="I845" s="248"/>
      <c r="J845" s="244"/>
      <c r="K845" s="244"/>
      <c r="L845" s="249"/>
      <c r="M845" s="250"/>
      <c r="N845" s="251"/>
      <c r="O845" s="251"/>
      <c r="P845" s="251"/>
      <c r="Q845" s="251"/>
      <c r="R845" s="251"/>
      <c r="S845" s="251"/>
      <c r="T845" s="252"/>
      <c r="U845" s="15"/>
      <c r="V845" s="15"/>
      <c r="W845" s="15"/>
      <c r="X845" s="15"/>
      <c r="Y845" s="15"/>
      <c r="Z845" s="15"/>
      <c r="AA845" s="15"/>
      <c r="AB845" s="15"/>
      <c r="AC845" s="15"/>
      <c r="AD845" s="15"/>
      <c r="AE845" s="15"/>
      <c r="AT845" s="253" t="s">
        <v>172</v>
      </c>
      <c r="AU845" s="253" t="s">
        <v>168</v>
      </c>
      <c r="AV845" s="15" t="s">
        <v>167</v>
      </c>
      <c r="AW845" s="15" t="s">
        <v>33</v>
      </c>
      <c r="AX845" s="15" t="s">
        <v>80</v>
      </c>
      <c r="AY845" s="253" t="s">
        <v>158</v>
      </c>
    </row>
    <row r="846" s="2" customFormat="1" ht="24.15" customHeight="1">
      <c r="A846" s="38"/>
      <c r="B846" s="39"/>
      <c r="C846" s="204" t="s">
        <v>695</v>
      </c>
      <c r="D846" s="204" t="s">
        <v>162</v>
      </c>
      <c r="E846" s="205" t="s">
        <v>696</v>
      </c>
      <c r="F846" s="206" t="s">
        <v>697</v>
      </c>
      <c r="G846" s="207" t="s">
        <v>278</v>
      </c>
      <c r="H846" s="208">
        <v>37</v>
      </c>
      <c r="I846" s="209"/>
      <c r="J846" s="210">
        <f>ROUND(I846*H846,2)</f>
        <v>0</v>
      </c>
      <c r="K846" s="206" t="s">
        <v>166</v>
      </c>
      <c r="L846" s="44"/>
      <c r="M846" s="211" t="s">
        <v>19</v>
      </c>
      <c r="N846" s="212" t="s">
        <v>44</v>
      </c>
      <c r="O846" s="84"/>
      <c r="P846" s="213">
        <f>O846*H846</f>
        <v>0</v>
      </c>
      <c r="Q846" s="213">
        <v>0</v>
      </c>
      <c r="R846" s="213">
        <f>Q846*H846</f>
        <v>0</v>
      </c>
      <c r="S846" s="213">
        <v>0.0025999999999999999</v>
      </c>
      <c r="T846" s="214">
        <f>S846*H846</f>
        <v>0.096199999999999994</v>
      </c>
      <c r="U846" s="38"/>
      <c r="V846" s="38"/>
      <c r="W846" s="38"/>
      <c r="X846" s="38"/>
      <c r="Y846" s="38"/>
      <c r="Z846" s="38"/>
      <c r="AA846" s="38"/>
      <c r="AB846" s="38"/>
      <c r="AC846" s="38"/>
      <c r="AD846" s="38"/>
      <c r="AE846" s="38"/>
      <c r="AR846" s="215" t="s">
        <v>299</v>
      </c>
      <c r="AT846" s="215" t="s">
        <v>162</v>
      </c>
      <c r="AU846" s="215" t="s">
        <v>168</v>
      </c>
      <c r="AY846" s="17" t="s">
        <v>158</v>
      </c>
      <c r="BE846" s="216">
        <f>IF(N846="základní",J846,0)</f>
        <v>0</v>
      </c>
      <c r="BF846" s="216">
        <f>IF(N846="snížená",J846,0)</f>
        <v>0</v>
      </c>
      <c r="BG846" s="216">
        <f>IF(N846="zákl. přenesená",J846,0)</f>
        <v>0</v>
      </c>
      <c r="BH846" s="216">
        <f>IF(N846="sníž. přenesená",J846,0)</f>
        <v>0</v>
      </c>
      <c r="BI846" s="216">
        <f>IF(N846="nulová",J846,0)</f>
        <v>0</v>
      </c>
      <c r="BJ846" s="17" t="s">
        <v>168</v>
      </c>
      <c r="BK846" s="216">
        <f>ROUND(I846*H846,2)</f>
        <v>0</v>
      </c>
      <c r="BL846" s="17" t="s">
        <v>299</v>
      </c>
      <c r="BM846" s="215" t="s">
        <v>698</v>
      </c>
    </row>
    <row r="847" s="13" customFormat="1">
      <c r="A847" s="13"/>
      <c r="B847" s="222"/>
      <c r="C847" s="223"/>
      <c r="D847" s="217" t="s">
        <v>172</v>
      </c>
      <c r="E847" s="224" t="s">
        <v>19</v>
      </c>
      <c r="F847" s="225" t="s">
        <v>699</v>
      </c>
      <c r="G847" s="223"/>
      <c r="H847" s="224" t="s">
        <v>19</v>
      </c>
      <c r="I847" s="226"/>
      <c r="J847" s="223"/>
      <c r="K847" s="223"/>
      <c r="L847" s="227"/>
      <c r="M847" s="228"/>
      <c r="N847" s="229"/>
      <c r="O847" s="229"/>
      <c r="P847" s="229"/>
      <c r="Q847" s="229"/>
      <c r="R847" s="229"/>
      <c r="S847" s="229"/>
      <c r="T847" s="230"/>
      <c r="U847" s="13"/>
      <c r="V847" s="13"/>
      <c r="W847" s="13"/>
      <c r="X847" s="13"/>
      <c r="Y847" s="13"/>
      <c r="Z847" s="13"/>
      <c r="AA847" s="13"/>
      <c r="AB847" s="13"/>
      <c r="AC847" s="13"/>
      <c r="AD847" s="13"/>
      <c r="AE847" s="13"/>
      <c r="AT847" s="231" t="s">
        <v>172</v>
      </c>
      <c r="AU847" s="231" t="s">
        <v>168</v>
      </c>
      <c r="AV847" s="13" t="s">
        <v>80</v>
      </c>
      <c r="AW847" s="13" t="s">
        <v>33</v>
      </c>
      <c r="AX847" s="13" t="s">
        <v>72</v>
      </c>
      <c r="AY847" s="231" t="s">
        <v>158</v>
      </c>
    </row>
    <row r="848" s="14" customFormat="1">
      <c r="A848" s="14"/>
      <c r="B848" s="232"/>
      <c r="C848" s="233"/>
      <c r="D848" s="217" t="s">
        <v>172</v>
      </c>
      <c r="E848" s="234" t="s">
        <v>19</v>
      </c>
      <c r="F848" s="235" t="s">
        <v>700</v>
      </c>
      <c r="G848" s="233"/>
      <c r="H848" s="236">
        <v>37</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172</v>
      </c>
      <c r="AU848" s="242" t="s">
        <v>168</v>
      </c>
      <c r="AV848" s="14" t="s">
        <v>168</v>
      </c>
      <c r="AW848" s="14" t="s">
        <v>33</v>
      </c>
      <c r="AX848" s="14" t="s">
        <v>72</v>
      </c>
      <c r="AY848" s="242" t="s">
        <v>158</v>
      </c>
    </row>
    <row r="849" s="15" customFormat="1">
      <c r="A849" s="15"/>
      <c r="B849" s="243"/>
      <c r="C849" s="244"/>
      <c r="D849" s="217" t="s">
        <v>172</v>
      </c>
      <c r="E849" s="245" t="s">
        <v>19</v>
      </c>
      <c r="F849" s="246" t="s">
        <v>176</v>
      </c>
      <c r="G849" s="244"/>
      <c r="H849" s="247">
        <v>37</v>
      </c>
      <c r="I849" s="248"/>
      <c r="J849" s="244"/>
      <c r="K849" s="244"/>
      <c r="L849" s="249"/>
      <c r="M849" s="250"/>
      <c r="N849" s="251"/>
      <c r="O849" s="251"/>
      <c r="P849" s="251"/>
      <c r="Q849" s="251"/>
      <c r="R849" s="251"/>
      <c r="S849" s="251"/>
      <c r="T849" s="252"/>
      <c r="U849" s="15"/>
      <c r="V849" s="15"/>
      <c r="W849" s="15"/>
      <c r="X849" s="15"/>
      <c r="Y849" s="15"/>
      <c r="Z849" s="15"/>
      <c r="AA849" s="15"/>
      <c r="AB849" s="15"/>
      <c r="AC849" s="15"/>
      <c r="AD849" s="15"/>
      <c r="AE849" s="15"/>
      <c r="AT849" s="253" t="s">
        <v>172</v>
      </c>
      <c r="AU849" s="253" t="s">
        <v>168</v>
      </c>
      <c r="AV849" s="15" t="s">
        <v>167</v>
      </c>
      <c r="AW849" s="15" t="s">
        <v>33</v>
      </c>
      <c r="AX849" s="15" t="s">
        <v>80</v>
      </c>
      <c r="AY849" s="253" t="s">
        <v>158</v>
      </c>
    </row>
    <row r="850" s="2" customFormat="1" ht="14.4" customHeight="1">
      <c r="A850" s="38"/>
      <c r="B850" s="39"/>
      <c r="C850" s="204" t="s">
        <v>701</v>
      </c>
      <c r="D850" s="204" t="s">
        <v>162</v>
      </c>
      <c r="E850" s="205" t="s">
        <v>702</v>
      </c>
      <c r="F850" s="206" t="s">
        <v>703</v>
      </c>
      <c r="G850" s="207" t="s">
        <v>278</v>
      </c>
      <c r="H850" s="208">
        <v>16</v>
      </c>
      <c r="I850" s="209"/>
      <c r="J850" s="210">
        <f>ROUND(I850*H850,2)</f>
        <v>0</v>
      </c>
      <c r="K850" s="206" t="s">
        <v>166</v>
      </c>
      <c r="L850" s="44"/>
      <c r="M850" s="211" t="s">
        <v>19</v>
      </c>
      <c r="N850" s="212" t="s">
        <v>44</v>
      </c>
      <c r="O850" s="84"/>
      <c r="P850" s="213">
        <f>O850*H850</f>
        <v>0</v>
      </c>
      <c r="Q850" s="213">
        <v>0</v>
      </c>
      <c r="R850" s="213">
        <f>Q850*H850</f>
        <v>0</v>
      </c>
      <c r="S850" s="213">
        <v>0.0039399999999999999</v>
      </c>
      <c r="T850" s="214">
        <f>S850*H850</f>
        <v>0.063039999999999999</v>
      </c>
      <c r="U850" s="38"/>
      <c r="V850" s="38"/>
      <c r="W850" s="38"/>
      <c r="X850" s="38"/>
      <c r="Y850" s="38"/>
      <c r="Z850" s="38"/>
      <c r="AA850" s="38"/>
      <c r="AB850" s="38"/>
      <c r="AC850" s="38"/>
      <c r="AD850" s="38"/>
      <c r="AE850" s="38"/>
      <c r="AR850" s="215" t="s">
        <v>299</v>
      </c>
      <c r="AT850" s="215" t="s">
        <v>162</v>
      </c>
      <c r="AU850" s="215" t="s">
        <v>168</v>
      </c>
      <c r="AY850" s="17" t="s">
        <v>158</v>
      </c>
      <c r="BE850" s="216">
        <f>IF(N850="základní",J850,0)</f>
        <v>0</v>
      </c>
      <c r="BF850" s="216">
        <f>IF(N850="snížená",J850,0)</f>
        <v>0</v>
      </c>
      <c r="BG850" s="216">
        <f>IF(N850="zákl. přenesená",J850,0)</f>
        <v>0</v>
      </c>
      <c r="BH850" s="216">
        <f>IF(N850="sníž. přenesená",J850,0)</f>
        <v>0</v>
      </c>
      <c r="BI850" s="216">
        <f>IF(N850="nulová",J850,0)</f>
        <v>0</v>
      </c>
      <c r="BJ850" s="17" t="s">
        <v>168</v>
      </c>
      <c r="BK850" s="216">
        <f>ROUND(I850*H850,2)</f>
        <v>0</v>
      </c>
      <c r="BL850" s="17" t="s">
        <v>299</v>
      </c>
      <c r="BM850" s="215" t="s">
        <v>704</v>
      </c>
    </row>
    <row r="851" s="13" customFormat="1">
      <c r="A851" s="13"/>
      <c r="B851" s="222"/>
      <c r="C851" s="223"/>
      <c r="D851" s="217" t="s">
        <v>172</v>
      </c>
      <c r="E851" s="224" t="s">
        <v>19</v>
      </c>
      <c r="F851" s="225" t="s">
        <v>699</v>
      </c>
      <c r="G851" s="223"/>
      <c r="H851" s="224" t="s">
        <v>19</v>
      </c>
      <c r="I851" s="226"/>
      <c r="J851" s="223"/>
      <c r="K851" s="223"/>
      <c r="L851" s="227"/>
      <c r="M851" s="228"/>
      <c r="N851" s="229"/>
      <c r="O851" s="229"/>
      <c r="P851" s="229"/>
      <c r="Q851" s="229"/>
      <c r="R851" s="229"/>
      <c r="S851" s="229"/>
      <c r="T851" s="230"/>
      <c r="U851" s="13"/>
      <c r="V851" s="13"/>
      <c r="W851" s="13"/>
      <c r="X851" s="13"/>
      <c r="Y851" s="13"/>
      <c r="Z851" s="13"/>
      <c r="AA851" s="13"/>
      <c r="AB851" s="13"/>
      <c r="AC851" s="13"/>
      <c r="AD851" s="13"/>
      <c r="AE851" s="13"/>
      <c r="AT851" s="231" t="s">
        <v>172</v>
      </c>
      <c r="AU851" s="231" t="s">
        <v>168</v>
      </c>
      <c r="AV851" s="13" t="s">
        <v>80</v>
      </c>
      <c r="AW851" s="13" t="s">
        <v>33</v>
      </c>
      <c r="AX851" s="13" t="s">
        <v>72</v>
      </c>
      <c r="AY851" s="231" t="s">
        <v>158</v>
      </c>
    </row>
    <row r="852" s="14" customFormat="1">
      <c r="A852" s="14"/>
      <c r="B852" s="232"/>
      <c r="C852" s="233"/>
      <c r="D852" s="217" t="s">
        <v>172</v>
      </c>
      <c r="E852" s="234" t="s">
        <v>19</v>
      </c>
      <c r="F852" s="235" t="s">
        <v>705</v>
      </c>
      <c r="G852" s="233"/>
      <c r="H852" s="236">
        <v>16</v>
      </c>
      <c r="I852" s="237"/>
      <c r="J852" s="233"/>
      <c r="K852" s="233"/>
      <c r="L852" s="238"/>
      <c r="M852" s="239"/>
      <c r="N852" s="240"/>
      <c r="O852" s="240"/>
      <c r="P852" s="240"/>
      <c r="Q852" s="240"/>
      <c r="R852" s="240"/>
      <c r="S852" s="240"/>
      <c r="T852" s="241"/>
      <c r="U852" s="14"/>
      <c r="V852" s="14"/>
      <c r="W852" s="14"/>
      <c r="X852" s="14"/>
      <c r="Y852" s="14"/>
      <c r="Z852" s="14"/>
      <c r="AA852" s="14"/>
      <c r="AB852" s="14"/>
      <c r="AC852" s="14"/>
      <c r="AD852" s="14"/>
      <c r="AE852" s="14"/>
      <c r="AT852" s="242" t="s">
        <v>172</v>
      </c>
      <c r="AU852" s="242" t="s">
        <v>168</v>
      </c>
      <c r="AV852" s="14" t="s">
        <v>168</v>
      </c>
      <c r="AW852" s="14" t="s">
        <v>33</v>
      </c>
      <c r="AX852" s="14" t="s">
        <v>80</v>
      </c>
      <c r="AY852" s="242" t="s">
        <v>158</v>
      </c>
    </row>
    <row r="853" s="2" customFormat="1" ht="37.8" customHeight="1">
      <c r="A853" s="38"/>
      <c r="B853" s="39"/>
      <c r="C853" s="204" t="s">
        <v>576</v>
      </c>
      <c r="D853" s="204" t="s">
        <v>162</v>
      </c>
      <c r="E853" s="205" t="s">
        <v>706</v>
      </c>
      <c r="F853" s="206" t="s">
        <v>707</v>
      </c>
      <c r="G853" s="207" t="s">
        <v>278</v>
      </c>
      <c r="H853" s="208">
        <v>35.649999999999999</v>
      </c>
      <c r="I853" s="209"/>
      <c r="J853" s="210">
        <f>ROUND(I853*H853,2)</f>
        <v>0</v>
      </c>
      <c r="K853" s="206" t="s">
        <v>166</v>
      </c>
      <c r="L853" s="44"/>
      <c r="M853" s="211" t="s">
        <v>19</v>
      </c>
      <c r="N853" s="212" t="s">
        <v>44</v>
      </c>
      <c r="O853" s="84"/>
      <c r="P853" s="213">
        <f>O853*H853</f>
        <v>0</v>
      </c>
      <c r="Q853" s="213">
        <v>0.0035200000000000001</v>
      </c>
      <c r="R853" s="213">
        <f>Q853*H853</f>
        <v>0.12548799999999999</v>
      </c>
      <c r="S853" s="213">
        <v>0</v>
      </c>
      <c r="T853" s="214">
        <f>S853*H853</f>
        <v>0</v>
      </c>
      <c r="U853" s="38"/>
      <c r="V853" s="38"/>
      <c r="W853" s="38"/>
      <c r="X853" s="38"/>
      <c r="Y853" s="38"/>
      <c r="Z853" s="38"/>
      <c r="AA853" s="38"/>
      <c r="AB853" s="38"/>
      <c r="AC853" s="38"/>
      <c r="AD853" s="38"/>
      <c r="AE853" s="38"/>
      <c r="AR853" s="215" t="s">
        <v>299</v>
      </c>
      <c r="AT853" s="215" t="s">
        <v>162</v>
      </c>
      <c r="AU853" s="215" t="s">
        <v>168</v>
      </c>
      <c r="AY853" s="17" t="s">
        <v>158</v>
      </c>
      <c r="BE853" s="216">
        <f>IF(N853="základní",J853,0)</f>
        <v>0</v>
      </c>
      <c r="BF853" s="216">
        <f>IF(N853="snížená",J853,0)</f>
        <v>0</v>
      </c>
      <c r="BG853" s="216">
        <f>IF(N853="zákl. přenesená",J853,0)</f>
        <v>0</v>
      </c>
      <c r="BH853" s="216">
        <f>IF(N853="sníž. přenesená",J853,0)</f>
        <v>0</v>
      </c>
      <c r="BI853" s="216">
        <f>IF(N853="nulová",J853,0)</f>
        <v>0</v>
      </c>
      <c r="BJ853" s="17" t="s">
        <v>168</v>
      </c>
      <c r="BK853" s="216">
        <f>ROUND(I853*H853,2)</f>
        <v>0</v>
      </c>
      <c r="BL853" s="17" t="s">
        <v>299</v>
      </c>
      <c r="BM853" s="215" t="s">
        <v>708</v>
      </c>
    </row>
    <row r="854" s="13" customFormat="1">
      <c r="A854" s="13"/>
      <c r="B854" s="222"/>
      <c r="C854" s="223"/>
      <c r="D854" s="217" t="s">
        <v>172</v>
      </c>
      <c r="E854" s="224" t="s">
        <v>19</v>
      </c>
      <c r="F854" s="225" t="s">
        <v>689</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172</v>
      </c>
      <c r="AU854" s="231" t="s">
        <v>168</v>
      </c>
      <c r="AV854" s="13" t="s">
        <v>80</v>
      </c>
      <c r="AW854" s="13" t="s">
        <v>33</v>
      </c>
      <c r="AX854" s="13" t="s">
        <v>72</v>
      </c>
      <c r="AY854" s="231" t="s">
        <v>158</v>
      </c>
    </row>
    <row r="855" s="14" customFormat="1">
      <c r="A855" s="14"/>
      <c r="B855" s="232"/>
      <c r="C855" s="233"/>
      <c r="D855" s="217" t="s">
        <v>172</v>
      </c>
      <c r="E855" s="234" t="s">
        <v>19</v>
      </c>
      <c r="F855" s="235" t="s">
        <v>690</v>
      </c>
      <c r="G855" s="233"/>
      <c r="H855" s="236">
        <v>3.5</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172</v>
      </c>
      <c r="AU855" s="242" t="s">
        <v>168</v>
      </c>
      <c r="AV855" s="14" t="s">
        <v>168</v>
      </c>
      <c r="AW855" s="14" t="s">
        <v>33</v>
      </c>
      <c r="AX855" s="14" t="s">
        <v>72</v>
      </c>
      <c r="AY855" s="242" t="s">
        <v>158</v>
      </c>
    </row>
    <row r="856" s="14" customFormat="1">
      <c r="A856" s="14"/>
      <c r="B856" s="232"/>
      <c r="C856" s="233"/>
      <c r="D856" s="217" t="s">
        <v>172</v>
      </c>
      <c r="E856" s="234" t="s">
        <v>19</v>
      </c>
      <c r="F856" s="235" t="s">
        <v>691</v>
      </c>
      <c r="G856" s="233"/>
      <c r="H856" s="236">
        <v>28.75</v>
      </c>
      <c r="I856" s="237"/>
      <c r="J856" s="233"/>
      <c r="K856" s="233"/>
      <c r="L856" s="238"/>
      <c r="M856" s="239"/>
      <c r="N856" s="240"/>
      <c r="O856" s="240"/>
      <c r="P856" s="240"/>
      <c r="Q856" s="240"/>
      <c r="R856" s="240"/>
      <c r="S856" s="240"/>
      <c r="T856" s="241"/>
      <c r="U856" s="14"/>
      <c r="V856" s="14"/>
      <c r="W856" s="14"/>
      <c r="X856" s="14"/>
      <c r="Y856" s="14"/>
      <c r="Z856" s="14"/>
      <c r="AA856" s="14"/>
      <c r="AB856" s="14"/>
      <c r="AC856" s="14"/>
      <c r="AD856" s="14"/>
      <c r="AE856" s="14"/>
      <c r="AT856" s="242" t="s">
        <v>172</v>
      </c>
      <c r="AU856" s="242" t="s">
        <v>168</v>
      </c>
      <c r="AV856" s="14" t="s">
        <v>168</v>
      </c>
      <c r="AW856" s="14" t="s">
        <v>33</v>
      </c>
      <c r="AX856" s="14" t="s">
        <v>72</v>
      </c>
      <c r="AY856" s="242" t="s">
        <v>158</v>
      </c>
    </row>
    <row r="857" s="14" customFormat="1">
      <c r="A857" s="14"/>
      <c r="B857" s="232"/>
      <c r="C857" s="233"/>
      <c r="D857" s="217" t="s">
        <v>172</v>
      </c>
      <c r="E857" s="234" t="s">
        <v>19</v>
      </c>
      <c r="F857" s="235" t="s">
        <v>692</v>
      </c>
      <c r="G857" s="233"/>
      <c r="H857" s="236">
        <v>1.7</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172</v>
      </c>
      <c r="AU857" s="242" t="s">
        <v>168</v>
      </c>
      <c r="AV857" s="14" t="s">
        <v>168</v>
      </c>
      <c r="AW857" s="14" t="s">
        <v>33</v>
      </c>
      <c r="AX857" s="14" t="s">
        <v>72</v>
      </c>
      <c r="AY857" s="242" t="s">
        <v>158</v>
      </c>
    </row>
    <row r="858" s="14" customFormat="1">
      <c r="A858" s="14"/>
      <c r="B858" s="232"/>
      <c r="C858" s="233"/>
      <c r="D858" s="217" t="s">
        <v>172</v>
      </c>
      <c r="E858" s="234" t="s">
        <v>19</v>
      </c>
      <c r="F858" s="235" t="s">
        <v>693</v>
      </c>
      <c r="G858" s="233"/>
      <c r="H858" s="236">
        <v>1</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172</v>
      </c>
      <c r="AU858" s="242" t="s">
        <v>168</v>
      </c>
      <c r="AV858" s="14" t="s">
        <v>168</v>
      </c>
      <c r="AW858" s="14" t="s">
        <v>33</v>
      </c>
      <c r="AX858" s="14" t="s">
        <v>72</v>
      </c>
      <c r="AY858" s="242" t="s">
        <v>158</v>
      </c>
    </row>
    <row r="859" s="14" customFormat="1">
      <c r="A859" s="14"/>
      <c r="B859" s="232"/>
      <c r="C859" s="233"/>
      <c r="D859" s="217" t="s">
        <v>172</v>
      </c>
      <c r="E859" s="234" t="s">
        <v>19</v>
      </c>
      <c r="F859" s="235" t="s">
        <v>694</v>
      </c>
      <c r="G859" s="233"/>
      <c r="H859" s="236">
        <v>0.69999999999999996</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172</v>
      </c>
      <c r="AU859" s="242" t="s">
        <v>168</v>
      </c>
      <c r="AV859" s="14" t="s">
        <v>168</v>
      </c>
      <c r="AW859" s="14" t="s">
        <v>33</v>
      </c>
      <c r="AX859" s="14" t="s">
        <v>72</v>
      </c>
      <c r="AY859" s="242" t="s">
        <v>158</v>
      </c>
    </row>
    <row r="860" s="15" customFormat="1">
      <c r="A860" s="15"/>
      <c r="B860" s="243"/>
      <c r="C860" s="244"/>
      <c r="D860" s="217" t="s">
        <v>172</v>
      </c>
      <c r="E860" s="245" t="s">
        <v>19</v>
      </c>
      <c r="F860" s="246" t="s">
        <v>176</v>
      </c>
      <c r="G860" s="244"/>
      <c r="H860" s="247">
        <v>35.650000000000006</v>
      </c>
      <c r="I860" s="248"/>
      <c r="J860" s="244"/>
      <c r="K860" s="244"/>
      <c r="L860" s="249"/>
      <c r="M860" s="250"/>
      <c r="N860" s="251"/>
      <c r="O860" s="251"/>
      <c r="P860" s="251"/>
      <c r="Q860" s="251"/>
      <c r="R860" s="251"/>
      <c r="S860" s="251"/>
      <c r="T860" s="252"/>
      <c r="U860" s="15"/>
      <c r="V860" s="15"/>
      <c r="W860" s="15"/>
      <c r="X860" s="15"/>
      <c r="Y860" s="15"/>
      <c r="Z860" s="15"/>
      <c r="AA860" s="15"/>
      <c r="AB860" s="15"/>
      <c r="AC860" s="15"/>
      <c r="AD860" s="15"/>
      <c r="AE860" s="15"/>
      <c r="AT860" s="253" t="s">
        <v>172</v>
      </c>
      <c r="AU860" s="253" t="s">
        <v>168</v>
      </c>
      <c r="AV860" s="15" t="s">
        <v>167</v>
      </c>
      <c r="AW860" s="15" t="s">
        <v>33</v>
      </c>
      <c r="AX860" s="15" t="s">
        <v>80</v>
      </c>
      <c r="AY860" s="253" t="s">
        <v>158</v>
      </c>
    </row>
    <row r="861" s="2" customFormat="1" ht="49.05" customHeight="1">
      <c r="A861" s="38"/>
      <c r="B861" s="39"/>
      <c r="C861" s="204" t="s">
        <v>709</v>
      </c>
      <c r="D861" s="204" t="s">
        <v>162</v>
      </c>
      <c r="E861" s="205" t="s">
        <v>710</v>
      </c>
      <c r="F861" s="206" t="s">
        <v>711</v>
      </c>
      <c r="G861" s="207" t="s">
        <v>712</v>
      </c>
      <c r="H861" s="208">
        <v>70</v>
      </c>
      <c r="I861" s="209"/>
      <c r="J861" s="210">
        <f>ROUND(I861*H861,2)</f>
        <v>0</v>
      </c>
      <c r="K861" s="206" t="s">
        <v>166</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299</v>
      </c>
      <c r="AT861" s="215" t="s">
        <v>162</v>
      </c>
      <c r="AU861" s="215" t="s">
        <v>168</v>
      </c>
      <c r="AY861" s="17" t="s">
        <v>158</v>
      </c>
      <c r="BE861" s="216">
        <f>IF(N861="základní",J861,0)</f>
        <v>0</v>
      </c>
      <c r="BF861" s="216">
        <f>IF(N861="snížená",J861,0)</f>
        <v>0</v>
      </c>
      <c r="BG861" s="216">
        <f>IF(N861="zákl. přenesená",J861,0)</f>
        <v>0</v>
      </c>
      <c r="BH861" s="216">
        <f>IF(N861="sníž. přenesená",J861,0)</f>
        <v>0</v>
      </c>
      <c r="BI861" s="216">
        <f>IF(N861="nulová",J861,0)</f>
        <v>0</v>
      </c>
      <c r="BJ861" s="17" t="s">
        <v>168</v>
      </c>
      <c r="BK861" s="216">
        <f>ROUND(I861*H861,2)</f>
        <v>0</v>
      </c>
      <c r="BL861" s="17" t="s">
        <v>299</v>
      </c>
      <c r="BM861" s="215" t="s">
        <v>713</v>
      </c>
    </row>
    <row r="862" s="13" customFormat="1">
      <c r="A862" s="13"/>
      <c r="B862" s="222"/>
      <c r="C862" s="223"/>
      <c r="D862" s="217" t="s">
        <v>172</v>
      </c>
      <c r="E862" s="224" t="s">
        <v>19</v>
      </c>
      <c r="F862" s="225" t="s">
        <v>689</v>
      </c>
      <c r="G862" s="223"/>
      <c r="H862" s="224" t="s">
        <v>19</v>
      </c>
      <c r="I862" s="226"/>
      <c r="J862" s="223"/>
      <c r="K862" s="223"/>
      <c r="L862" s="227"/>
      <c r="M862" s="228"/>
      <c r="N862" s="229"/>
      <c r="O862" s="229"/>
      <c r="P862" s="229"/>
      <c r="Q862" s="229"/>
      <c r="R862" s="229"/>
      <c r="S862" s="229"/>
      <c r="T862" s="230"/>
      <c r="U862" s="13"/>
      <c r="V862" s="13"/>
      <c r="W862" s="13"/>
      <c r="X862" s="13"/>
      <c r="Y862" s="13"/>
      <c r="Z862" s="13"/>
      <c r="AA862" s="13"/>
      <c r="AB862" s="13"/>
      <c r="AC862" s="13"/>
      <c r="AD862" s="13"/>
      <c r="AE862" s="13"/>
      <c r="AT862" s="231" t="s">
        <v>172</v>
      </c>
      <c r="AU862" s="231" t="s">
        <v>168</v>
      </c>
      <c r="AV862" s="13" t="s">
        <v>80</v>
      </c>
      <c r="AW862" s="13" t="s">
        <v>33</v>
      </c>
      <c r="AX862" s="13" t="s">
        <v>72</v>
      </c>
      <c r="AY862" s="231" t="s">
        <v>158</v>
      </c>
    </row>
    <row r="863" s="14" customFormat="1">
      <c r="A863" s="14"/>
      <c r="B863" s="232"/>
      <c r="C863" s="233"/>
      <c r="D863" s="217" t="s">
        <v>172</v>
      </c>
      <c r="E863" s="234" t="s">
        <v>19</v>
      </c>
      <c r="F863" s="235" t="s">
        <v>714</v>
      </c>
      <c r="G863" s="233"/>
      <c r="H863" s="236">
        <v>8</v>
      </c>
      <c r="I863" s="237"/>
      <c r="J863" s="233"/>
      <c r="K863" s="233"/>
      <c r="L863" s="238"/>
      <c r="M863" s="239"/>
      <c r="N863" s="240"/>
      <c r="O863" s="240"/>
      <c r="P863" s="240"/>
      <c r="Q863" s="240"/>
      <c r="R863" s="240"/>
      <c r="S863" s="240"/>
      <c r="T863" s="241"/>
      <c r="U863" s="14"/>
      <c r="V863" s="14"/>
      <c r="W863" s="14"/>
      <c r="X863" s="14"/>
      <c r="Y863" s="14"/>
      <c r="Z863" s="14"/>
      <c r="AA863" s="14"/>
      <c r="AB863" s="14"/>
      <c r="AC863" s="14"/>
      <c r="AD863" s="14"/>
      <c r="AE863" s="14"/>
      <c r="AT863" s="242" t="s">
        <v>172</v>
      </c>
      <c r="AU863" s="242" t="s">
        <v>168</v>
      </c>
      <c r="AV863" s="14" t="s">
        <v>168</v>
      </c>
      <c r="AW863" s="14" t="s">
        <v>33</v>
      </c>
      <c r="AX863" s="14" t="s">
        <v>72</v>
      </c>
      <c r="AY863" s="242" t="s">
        <v>158</v>
      </c>
    </row>
    <row r="864" s="14" customFormat="1">
      <c r="A864" s="14"/>
      <c r="B864" s="232"/>
      <c r="C864" s="233"/>
      <c r="D864" s="217" t="s">
        <v>172</v>
      </c>
      <c r="E864" s="234" t="s">
        <v>19</v>
      </c>
      <c r="F864" s="235" t="s">
        <v>715</v>
      </c>
      <c r="G864" s="233"/>
      <c r="H864" s="236">
        <v>50</v>
      </c>
      <c r="I864" s="237"/>
      <c r="J864" s="233"/>
      <c r="K864" s="233"/>
      <c r="L864" s="238"/>
      <c r="M864" s="239"/>
      <c r="N864" s="240"/>
      <c r="O864" s="240"/>
      <c r="P864" s="240"/>
      <c r="Q864" s="240"/>
      <c r="R864" s="240"/>
      <c r="S864" s="240"/>
      <c r="T864" s="241"/>
      <c r="U864" s="14"/>
      <c r="V864" s="14"/>
      <c r="W864" s="14"/>
      <c r="X864" s="14"/>
      <c r="Y864" s="14"/>
      <c r="Z864" s="14"/>
      <c r="AA864" s="14"/>
      <c r="AB864" s="14"/>
      <c r="AC864" s="14"/>
      <c r="AD864" s="14"/>
      <c r="AE864" s="14"/>
      <c r="AT864" s="242" t="s">
        <v>172</v>
      </c>
      <c r="AU864" s="242" t="s">
        <v>168</v>
      </c>
      <c r="AV864" s="14" t="s">
        <v>168</v>
      </c>
      <c r="AW864" s="14" t="s">
        <v>33</v>
      </c>
      <c r="AX864" s="14" t="s">
        <v>72</v>
      </c>
      <c r="AY864" s="242" t="s">
        <v>158</v>
      </c>
    </row>
    <row r="865" s="14" customFormat="1">
      <c r="A865" s="14"/>
      <c r="B865" s="232"/>
      <c r="C865" s="233"/>
      <c r="D865" s="217" t="s">
        <v>172</v>
      </c>
      <c r="E865" s="234" t="s">
        <v>19</v>
      </c>
      <c r="F865" s="235" t="s">
        <v>716</v>
      </c>
      <c r="G865" s="233"/>
      <c r="H865" s="236">
        <v>4</v>
      </c>
      <c r="I865" s="237"/>
      <c r="J865" s="233"/>
      <c r="K865" s="233"/>
      <c r="L865" s="238"/>
      <c r="M865" s="239"/>
      <c r="N865" s="240"/>
      <c r="O865" s="240"/>
      <c r="P865" s="240"/>
      <c r="Q865" s="240"/>
      <c r="R865" s="240"/>
      <c r="S865" s="240"/>
      <c r="T865" s="241"/>
      <c r="U865" s="14"/>
      <c r="V865" s="14"/>
      <c r="W865" s="14"/>
      <c r="X865" s="14"/>
      <c r="Y865" s="14"/>
      <c r="Z865" s="14"/>
      <c r="AA865" s="14"/>
      <c r="AB865" s="14"/>
      <c r="AC865" s="14"/>
      <c r="AD865" s="14"/>
      <c r="AE865" s="14"/>
      <c r="AT865" s="242" t="s">
        <v>172</v>
      </c>
      <c r="AU865" s="242" t="s">
        <v>168</v>
      </c>
      <c r="AV865" s="14" t="s">
        <v>168</v>
      </c>
      <c r="AW865" s="14" t="s">
        <v>33</v>
      </c>
      <c r="AX865" s="14" t="s">
        <v>72</v>
      </c>
      <c r="AY865" s="242" t="s">
        <v>158</v>
      </c>
    </row>
    <row r="866" s="14" customFormat="1">
      <c r="A866" s="14"/>
      <c r="B866" s="232"/>
      <c r="C866" s="233"/>
      <c r="D866" s="217" t="s">
        <v>172</v>
      </c>
      <c r="E866" s="234" t="s">
        <v>19</v>
      </c>
      <c r="F866" s="235" t="s">
        <v>716</v>
      </c>
      <c r="G866" s="233"/>
      <c r="H866" s="236">
        <v>4</v>
      </c>
      <c r="I866" s="237"/>
      <c r="J866" s="233"/>
      <c r="K866" s="233"/>
      <c r="L866" s="238"/>
      <c r="M866" s="239"/>
      <c r="N866" s="240"/>
      <c r="O866" s="240"/>
      <c r="P866" s="240"/>
      <c r="Q866" s="240"/>
      <c r="R866" s="240"/>
      <c r="S866" s="240"/>
      <c r="T866" s="241"/>
      <c r="U866" s="14"/>
      <c r="V866" s="14"/>
      <c r="W866" s="14"/>
      <c r="X866" s="14"/>
      <c r="Y866" s="14"/>
      <c r="Z866" s="14"/>
      <c r="AA866" s="14"/>
      <c r="AB866" s="14"/>
      <c r="AC866" s="14"/>
      <c r="AD866" s="14"/>
      <c r="AE866" s="14"/>
      <c r="AT866" s="242" t="s">
        <v>172</v>
      </c>
      <c r="AU866" s="242" t="s">
        <v>168</v>
      </c>
      <c r="AV866" s="14" t="s">
        <v>168</v>
      </c>
      <c r="AW866" s="14" t="s">
        <v>33</v>
      </c>
      <c r="AX866" s="14" t="s">
        <v>72</v>
      </c>
      <c r="AY866" s="242" t="s">
        <v>158</v>
      </c>
    </row>
    <row r="867" s="14" customFormat="1">
      <c r="A867" s="14"/>
      <c r="B867" s="232"/>
      <c r="C867" s="233"/>
      <c r="D867" s="217" t="s">
        <v>172</v>
      </c>
      <c r="E867" s="234" t="s">
        <v>19</v>
      </c>
      <c r="F867" s="235" t="s">
        <v>716</v>
      </c>
      <c r="G867" s="233"/>
      <c r="H867" s="236">
        <v>4</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172</v>
      </c>
      <c r="AU867" s="242" t="s">
        <v>168</v>
      </c>
      <c r="AV867" s="14" t="s">
        <v>168</v>
      </c>
      <c r="AW867" s="14" t="s">
        <v>33</v>
      </c>
      <c r="AX867" s="14" t="s">
        <v>72</v>
      </c>
      <c r="AY867" s="242" t="s">
        <v>158</v>
      </c>
    </row>
    <row r="868" s="15" customFormat="1">
      <c r="A868" s="15"/>
      <c r="B868" s="243"/>
      <c r="C868" s="244"/>
      <c r="D868" s="217" t="s">
        <v>172</v>
      </c>
      <c r="E868" s="245" t="s">
        <v>19</v>
      </c>
      <c r="F868" s="246" t="s">
        <v>176</v>
      </c>
      <c r="G868" s="244"/>
      <c r="H868" s="247">
        <v>70</v>
      </c>
      <c r="I868" s="248"/>
      <c r="J868" s="244"/>
      <c r="K868" s="244"/>
      <c r="L868" s="249"/>
      <c r="M868" s="250"/>
      <c r="N868" s="251"/>
      <c r="O868" s="251"/>
      <c r="P868" s="251"/>
      <c r="Q868" s="251"/>
      <c r="R868" s="251"/>
      <c r="S868" s="251"/>
      <c r="T868" s="252"/>
      <c r="U868" s="15"/>
      <c r="V868" s="15"/>
      <c r="W868" s="15"/>
      <c r="X868" s="15"/>
      <c r="Y868" s="15"/>
      <c r="Z868" s="15"/>
      <c r="AA868" s="15"/>
      <c r="AB868" s="15"/>
      <c r="AC868" s="15"/>
      <c r="AD868" s="15"/>
      <c r="AE868" s="15"/>
      <c r="AT868" s="253" t="s">
        <v>172</v>
      </c>
      <c r="AU868" s="253" t="s">
        <v>168</v>
      </c>
      <c r="AV868" s="15" t="s">
        <v>167</v>
      </c>
      <c r="AW868" s="15" t="s">
        <v>33</v>
      </c>
      <c r="AX868" s="15" t="s">
        <v>80</v>
      </c>
      <c r="AY868" s="253" t="s">
        <v>158</v>
      </c>
    </row>
    <row r="869" s="2" customFormat="1" ht="24.15" customHeight="1">
      <c r="A869" s="38"/>
      <c r="B869" s="39"/>
      <c r="C869" s="204" t="s">
        <v>717</v>
      </c>
      <c r="D869" s="204" t="s">
        <v>162</v>
      </c>
      <c r="E869" s="205" t="s">
        <v>718</v>
      </c>
      <c r="F869" s="206" t="s">
        <v>719</v>
      </c>
      <c r="G869" s="207" t="s">
        <v>278</v>
      </c>
      <c r="H869" s="208">
        <v>37</v>
      </c>
      <c r="I869" s="209"/>
      <c r="J869" s="210">
        <f>ROUND(I869*H869,2)</f>
        <v>0</v>
      </c>
      <c r="K869" s="206" t="s">
        <v>166</v>
      </c>
      <c r="L869" s="44"/>
      <c r="M869" s="211" t="s">
        <v>19</v>
      </c>
      <c r="N869" s="212" t="s">
        <v>44</v>
      </c>
      <c r="O869" s="84"/>
      <c r="P869" s="213">
        <f>O869*H869</f>
        <v>0</v>
      </c>
      <c r="Q869" s="213">
        <v>0.0016900000000000001</v>
      </c>
      <c r="R869" s="213">
        <f>Q869*H869</f>
        <v>0.062530000000000002</v>
      </c>
      <c r="S869" s="213">
        <v>0</v>
      </c>
      <c r="T869" s="214">
        <f>S869*H869</f>
        <v>0</v>
      </c>
      <c r="U869" s="38"/>
      <c r="V869" s="38"/>
      <c r="W869" s="38"/>
      <c r="X869" s="38"/>
      <c r="Y869" s="38"/>
      <c r="Z869" s="38"/>
      <c r="AA869" s="38"/>
      <c r="AB869" s="38"/>
      <c r="AC869" s="38"/>
      <c r="AD869" s="38"/>
      <c r="AE869" s="38"/>
      <c r="AR869" s="215" t="s">
        <v>299</v>
      </c>
      <c r="AT869" s="215" t="s">
        <v>162</v>
      </c>
      <c r="AU869" s="215" t="s">
        <v>168</v>
      </c>
      <c r="AY869" s="17" t="s">
        <v>158</v>
      </c>
      <c r="BE869" s="216">
        <f>IF(N869="základní",J869,0)</f>
        <v>0</v>
      </c>
      <c r="BF869" s="216">
        <f>IF(N869="snížená",J869,0)</f>
        <v>0</v>
      </c>
      <c r="BG869" s="216">
        <f>IF(N869="zákl. přenesená",J869,0)</f>
        <v>0</v>
      </c>
      <c r="BH869" s="216">
        <f>IF(N869="sníž. přenesená",J869,0)</f>
        <v>0</v>
      </c>
      <c r="BI869" s="216">
        <f>IF(N869="nulová",J869,0)</f>
        <v>0</v>
      </c>
      <c r="BJ869" s="17" t="s">
        <v>168</v>
      </c>
      <c r="BK869" s="216">
        <f>ROUND(I869*H869,2)</f>
        <v>0</v>
      </c>
      <c r="BL869" s="17" t="s">
        <v>299</v>
      </c>
      <c r="BM869" s="215" t="s">
        <v>720</v>
      </c>
    </row>
    <row r="870" s="13" customFormat="1">
      <c r="A870" s="13"/>
      <c r="B870" s="222"/>
      <c r="C870" s="223"/>
      <c r="D870" s="217" t="s">
        <v>172</v>
      </c>
      <c r="E870" s="224" t="s">
        <v>19</v>
      </c>
      <c r="F870" s="225" t="s">
        <v>699</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172</v>
      </c>
      <c r="AU870" s="231" t="s">
        <v>168</v>
      </c>
      <c r="AV870" s="13" t="s">
        <v>80</v>
      </c>
      <c r="AW870" s="13" t="s">
        <v>33</v>
      </c>
      <c r="AX870" s="13" t="s">
        <v>72</v>
      </c>
      <c r="AY870" s="231" t="s">
        <v>158</v>
      </c>
    </row>
    <row r="871" s="14" customFormat="1">
      <c r="A871" s="14"/>
      <c r="B871" s="232"/>
      <c r="C871" s="233"/>
      <c r="D871" s="217" t="s">
        <v>172</v>
      </c>
      <c r="E871" s="234" t="s">
        <v>19</v>
      </c>
      <c r="F871" s="235" t="s">
        <v>700</v>
      </c>
      <c r="G871" s="233"/>
      <c r="H871" s="236">
        <v>37</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172</v>
      </c>
      <c r="AU871" s="242" t="s">
        <v>168</v>
      </c>
      <c r="AV871" s="14" t="s">
        <v>168</v>
      </c>
      <c r="AW871" s="14" t="s">
        <v>33</v>
      </c>
      <c r="AX871" s="14" t="s">
        <v>72</v>
      </c>
      <c r="AY871" s="242" t="s">
        <v>158</v>
      </c>
    </row>
    <row r="872" s="15" customFormat="1">
      <c r="A872" s="15"/>
      <c r="B872" s="243"/>
      <c r="C872" s="244"/>
      <c r="D872" s="217" t="s">
        <v>172</v>
      </c>
      <c r="E872" s="245" t="s">
        <v>19</v>
      </c>
      <c r="F872" s="246" t="s">
        <v>176</v>
      </c>
      <c r="G872" s="244"/>
      <c r="H872" s="247">
        <v>37</v>
      </c>
      <c r="I872" s="248"/>
      <c r="J872" s="244"/>
      <c r="K872" s="244"/>
      <c r="L872" s="249"/>
      <c r="M872" s="250"/>
      <c r="N872" s="251"/>
      <c r="O872" s="251"/>
      <c r="P872" s="251"/>
      <c r="Q872" s="251"/>
      <c r="R872" s="251"/>
      <c r="S872" s="251"/>
      <c r="T872" s="252"/>
      <c r="U872" s="15"/>
      <c r="V872" s="15"/>
      <c r="W872" s="15"/>
      <c r="X872" s="15"/>
      <c r="Y872" s="15"/>
      <c r="Z872" s="15"/>
      <c r="AA872" s="15"/>
      <c r="AB872" s="15"/>
      <c r="AC872" s="15"/>
      <c r="AD872" s="15"/>
      <c r="AE872" s="15"/>
      <c r="AT872" s="253" t="s">
        <v>172</v>
      </c>
      <c r="AU872" s="253" t="s">
        <v>168</v>
      </c>
      <c r="AV872" s="15" t="s">
        <v>167</v>
      </c>
      <c r="AW872" s="15" t="s">
        <v>33</v>
      </c>
      <c r="AX872" s="15" t="s">
        <v>80</v>
      </c>
      <c r="AY872" s="253" t="s">
        <v>158</v>
      </c>
    </row>
    <row r="873" s="2" customFormat="1" ht="37.8" customHeight="1">
      <c r="A873" s="38"/>
      <c r="B873" s="39"/>
      <c r="C873" s="204" t="s">
        <v>721</v>
      </c>
      <c r="D873" s="204" t="s">
        <v>162</v>
      </c>
      <c r="E873" s="205" t="s">
        <v>722</v>
      </c>
      <c r="F873" s="206" t="s">
        <v>723</v>
      </c>
      <c r="G873" s="207" t="s">
        <v>712</v>
      </c>
      <c r="H873" s="208">
        <v>2</v>
      </c>
      <c r="I873" s="209"/>
      <c r="J873" s="210">
        <f>ROUND(I873*H873,2)</f>
        <v>0</v>
      </c>
      <c r="K873" s="206" t="s">
        <v>166</v>
      </c>
      <c r="L873" s="44"/>
      <c r="M873" s="211" t="s">
        <v>19</v>
      </c>
      <c r="N873" s="212" t="s">
        <v>44</v>
      </c>
      <c r="O873" s="84"/>
      <c r="P873" s="213">
        <f>O873*H873</f>
        <v>0</v>
      </c>
      <c r="Q873" s="213">
        <v>0.00036000000000000002</v>
      </c>
      <c r="R873" s="213">
        <f>Q873*H873</f>
        <v>0.00072000000000000005</v>
      </c>
      <c r="S873" s="213">
        <v>0</v>
      </c>
      <c r="T873" s="214">
        <f>S873*H873</f>
        <v>0</v>
      </c>
      <c r="U873" s="38"/>
      <c r="V873" s="38"/>
      <c r="W873" s="38"/>
      <c r="X873" s="38"/>
      <c r="Y873" s="38"/>
      <c r="Z873" s="38"/>
      <c r="AA873" s="38"/>
      <c r="AB873" s="38"/>
      <c r="AC873" s="38"/>
      <c r="AD873" s="38"/>
      <c r="AE873" s="38"/>
      <c r="AR873" s="215" t="s">
        <v>299</v>
      </c>
      <c r="AT873" s="215" t="s">
        <v>162</v>
      </c>
      <c r="AU873" s="215" t="s">
        <v>168</v>
      </c>
      <c r="AY873" s="17" t="s">
        <v>158</v>
      </c>
      <c r="BE873" s="216">
        <f>IF(N873="základní",J873,0)</f>
        <v>0</v>
      </c>
      <c r="BF873" s="216">
        <f>IF(N873="snížená",J873,0)</f>
        <v>0</v>
      </c>
      <c r="BG873" s="216">
        <f>IF(N873="zákl. přenesená",J873,0)</f>
        <v>0</v>
      </c>
      <c r="BH873" s="216">
        <f>IF(N873="sníž. přenesená",J873,0)</f>
        <v>0</v>
      </c>
      <c r="BI873" s="216">
        <f>IF(N873="nulová",J873,0)</f>
        <v>0</v>
      </c>
      <c r="BJ873" s="17" t="s">
        <v>168</v>
      </c>
      <c r="BK873" s="216">
        <f>ROUND(I873*H873,2)</f>
        <v>0</v>
      </c>
      <c r="BL873" s="17" t="s">
        <v>299</v>
      </c>
      <c r="BM873" s="215" t="s">
        <v>724</v>
      </c>
    </row>
    <row r="874" s="2" customFormat="1" ht="37.8" customHeight="1">
      <c r="A874" s="38"/>
      <c r="B874" s="39"/>
      <c r="C874" s="204" t="s">
        <v>725</v>
      </c>
      <c r="D874" s="204" t="s">
        <v>162</v>
      </c>
      <c r="E874" s="205" t="s">
        <v>726</v>
      </c>
      <c r="F874" s="206" t="s">
        <v>727</v>
      </c>
      <c r="G874" s="207" t="s">
        <v>278</v>
      </c>
      <c r="H874" s="208">
        <v>16</v>
      </c>
      <c r="I874" s="209"/>
      <c r="J874" s="210">
        <f>ROUND(I874*H874,2)</f>
        <v>0</v>
      </c>
      <c r="K874" s="206" t="s">
        <v>166</v>
      </c>
      <c r="L874" s="44"/>
      <c r="M874" s="211" t="s">
        <v>19</v>
      </c>
      <c r="N874" s="212" t="s">
        <v>44</v>
      </c>
      <c r="O874" s="84"/>
      <c r="P874" s="213">
        <f>O874*H874</f>
        <v>0</v>
      </c>
      <c r="Q874" s="213">
        <v>0.0020999999999999999</v>
      </c>
      <c r="R874" s="213">
        <f>Q874*H874</f>
        <v>0.033599999999999998</v>
      </c>
      <c r="S874" s="213">
        <v>0</v>
      </c>
      <c r="T874" s="214">
        <f>S874*H874</f>
        <v>0</v>
      </c>
      <c r="U874" s="38"/>
      <c r="V874" s="38"/>
      <c r="W874" s="38"/>
      <c r="X874" s="38"/>
      <c r="Y874" s="38"/>
      <c r="Z874" s="38"/>
      <c r="AA874" s="38"/>
      <c r="AB874" s="38"/>
      <c r="AC874" s="38"/>
      <c r="AD874" s="38"/>
      <c r="AE874" s="38"/>
      <c r="AR874" s="215" t="s">
        <v>299</v>
      </c>
      <c r="AT874" s="215" t="s">
        <v>162</v>
      </c>
      <c r="AU874" s="215" t="s">
        <v>168</v>
      </c>
      <c r="AY874" s="17" t="s">
        <v>158</v>
      </c>
      <c r="BE874" s="216">
        <f>IF(N874="základní",J874,0)</f>
        <v>0</v>
      </c>
      <c r="BF874" s="216">
        <f>IF(N874="snížená",J874,0)</f>
        <v>0</v>
      </c>
      <c r="BG874" s="216">
        <f>IF(N874="zákl. přenesená",J874,0)</f>
        <v>0</v>
      </c>
      <c r="BH874" s="216">
        <f>IF(N874="sníž. přenesená",J874,0)</f>
        <v>0</v>
      </c>
      <c r="BI874" s="216">
        <f>IF(N874="nulová",J874,0)</f>
        <v>0</v>
      </c>
      <c r="BJ874" s="17" t="s">
        <v>168</v>
      </c>
      <c r="BK874" s="216">
        <f>ROUND(I874*H874,2)</f>
        <v>0</v>
      </c>
      <c r="BL874" s="17" t="s">
        <v>299</v>
      </c>
      <c r="BM874" s="215" t="s">
        <v>728</v>
      </c>
    </row>
    <row r="875" s="13" customFormat="1">
      <c r="A875" s="13"/>
      <c r="B875" s="222"/>
      <c r="C875" s="223"/>
      <c r="D875" s="217" t="s">
        <v>172</v>
      </c>
      <c r="E875" s="224" t="s">
        <v>19</v>
      </c>
      <c r="F875" s="225" t="s">
        <v>699</v>
      </c>
      <c r="G875" s="223"/>
      <c r="H875" s="224" t="s">
        <v>19</v>
      </c>
      <c r="I875" s="226"/>
      <c r="J875" s="223"/>
      <c r="K875" s="223"/>
      <c r="L875" s="227"/>
      <c r="M875" s="228"/>
      <c r="N875" s="229"/>
      <c r="O875" s="229"/>
      <c r="P875" s="229"/>
      <c r="Q875" s="229"/>
      <c r="R875" s="229"/>
      <c r="S875" s="229"/>
      <c r="T875" s="230"/>
      <c r="U875" s="13"/>
      <c r="V875" s="13"/>
      <c r="W875" s="13"/>
      <c r="X875" s="13"/>
      <c r="Y875" s="13"/>
      <c r="Z875" s="13"/>
      <c r="AA875" s="13"/>
      <c r="AB875" s="13"/>
      <c r="AC875" s="13"/>
      <c r="AD875" s="13"/>
      <c r="AE875" s="13"/>
      <c r="AT875" s="231" t="s">
        <v>172</v>
      </c>
      <c r="AU875" s="231" t="s">
        <v>168</v>
      </c>
      <c r="AV875" s="13" t="s">
        <v>80</v>
      </c>
      <c r="AW875" s="13" t="s">
        <v>33</v>
      </c>
      <c r="AX875" s="13" t="s">
        <v>72</v>
      </c>
      <c r="AY875" s="231" t="s">
        <v>158</v>
      </c>
    </row>
    <row r="876" s="14" customFormat="1">
      <c r="A876" s="14"/>
      <c r="B876" s="232"/>
      <c r="C876" s="233"/>
      <c r="D876" s="217" t="s">
        <v>172</v>
      </c>
      <c r="E876" s="234" t="s">
        <v>19</v>
      </c>
      <c r="F876" s="235" t="s">
        <v>705</v>
      </c>
      <c r="G876" s="233"/>
      <c r="H876" s="236">
        <v>16</v>
      </c>
      <c r="I876" s="237"/>
      <c r="J876" s="233"/>
      <c r="K876" s="233"/>
      <c r="L876" s="238"/>
      <c r="M876" s="239"/>
      <c r="N876" s="240"/>
      <c r="O876" s="240"/>
      <c r="P876" s="240"/>
      <c r="Q876" s="240"/>
      <c r="R876" s="240"/>
      <c r="S876" s="240"/>
      <c r="T876" s="241"/>
      <c r="U876" s="14"/>
      <c r="V876" s="14"/>
      <c r="W876" s="14"/>
      <c r="X876" s="14"/>
      <c r="Y876" s="14"/>
      <c r="Z876" s="14"/>
      <c r="AA876" s="14"/>
      <c r="AB876" s="14"/>
      <c r="AC876" s="14"/>
      <c r="AD876" s="14"/>
      <c r="AE876" s="14"/>
      <c r="AT876" s="242" t="s">
        <v>172</v>
      </c>
      <c r="AU876" s="242" t="s">
        <v>168</v>
      </c>
      <c r="AV876" s="14" t="s">
        <v>168</v>
      </c>
      <c r="AW876" s="14" t="s">
        <v>33</v>
      </c>
      <c r="AX876" s="14" t="s">
        <v>80</v>
      </c>
      <c r="AY876" s="242" t="s">
        <v>158</v>
      </c>
    </row>
    <row r="877" s="2" customFormat="1" ht="37.8" customHeight="1">
      <c r="A877" s="38"/>
      <c r="B877" s="39"/>
      <c r="C877" s="204" t="s">
        <v>729</v>
      </c>
      <c r="D877" s="204" t="s">
        <v>162</v>
      </c>
      <c r="E877" s="205" t="s">
        <v>730</v>
      </c>
      <c r="F877" s="206" t="s">
        <v>731</v>
      </c>
      <c r="G877" s="207" t="s">
        <v>669</v>
      </c>
      <c r="H877" s="264"/>
      <c r="I877" s="209"/>
      <c r="J877" s="210">
        <f>ROUND(I877*H877,2)</f>
        <v>0</v>
      </c>
      <c r="K877" s="206" t="s">
        <v>166</v>
      </c>
      <c r="L877" s="44"/>
      <c r="M877" s="211" t="s">
        <v>19</v>
      </c>
      <c r="N877" s="212" t="s">
        <v>44</v>
      </c>
      <c r="O877" s="84"/>
      <c r="P877" s="213">
        <f>O877*H877</f>
        <v>0</v>
      </c>
      <c r="Q877" s="213">
        <v>0</v>
      </c>
      <c r="R877" s="213">
        <f>Q877*H877</f>
        <v>0</v>
      </c>
      <c r="S877" s="213">
        <v>0</v>
      </c>
      <c r="T877" s="214">
        <f>S877*H877</f>
        <v>0</v>
      </c>
      <c r="U877" s="38"/>
      <c r="V877" s="38"/>
      <c r="W877" s="38"/>
      <c r="X877" s="38"/>
      <c r="Y877" s="38"/>
      <c r="Z877" s="38"/>
      <c r="AA877" s="38"/>
      <c r="AB877" s="38"/>
      <c r="AC877" s="38"/>
      <c r="AD877" s="38"/>
      <c r="AE877" s="38"/>
      <c r="AR877" s="215" t="s">
        <v>299</v>
      </c>
      <c r="AT877" s="215" t="s">
        <v>162</v>
      </c>
      <c r="AU877" s="215" t="s">
        <v>168</v>
      </c>
      <c r="AY877" s="17" t="s">
        <v>158</v>
      </c>
      <c r="BE877" s="216">
        <f>IF(N877="základní",J877,0)</f>
        <v>0</v>
      </c>
      <c r="BF877" s="216">
        <f>IF(N877="snížená",J877,0)</f>
        <v>0</v>
      </c>
      <c r="BG877" s="216">
        <f>IF(N877="zákl. přenesená",J877,0)</f>
        <v>0</v>
      </c>
      <c r="BH877" s="216">
        <f>IF(N877="sníž. přenesená",J877,0)</f>
        <v>0</v>
      </c>
      <c r="BI877" s="216">
        <f>IF(N877="nulová",J877,0)</f>
        <v>0</v>
      </c>
      <c r="BJ877" s="17" t="s">
        <v>168</v>
      </c>
      <c r="BK877" s="216">
        <f>ROUND(I877*H877,2)</f>
        <v>0</v>
      </c>
      <c r="BL877" s="17" t="s">
        <v>299</v>
      </c>
      <c r="BM877" s="215" t="s">
        <v>732</v>
      </c>
    </row>
    <row r="878" s="2" customFormat="1">
      <c r="A878" s="38"/>
      <c r="B878" s="39"/>
      <c r="C878" s="40"/>
      <c r="D878" s="217" t="s">
        <v>170</v>
      </c>
      <c r="E878" s="40"/>
      <c r="F878" s="218" t="s">
        <v>733</v>
      </c>
      <c r="G878" s="40"/>
      <c r="H878" s="40"/>
      <c r="I878" s="219"/>
      <c r="J878" s="40"/>
      <c r="K878" s="40"/>
      <c r="L878" s="44"/>
      <c r="M878" s="220"/>
      <c r="N878" s="221"/>
      <c r="O878" s="84"/>
      <c r="P878" s="84"/>
      <c r="Q878" s="84"/>
      <c r="R878" s="84"/>
      <c r="S878" s="84"/>
      <c r="T878" s="85"/>
      <c r="U878" s="38"/>
      <c r="V878" s="38"/>
      <c r="W878" s="38"/>
      <c r="X878" s="38"/>
      <c r="Y878" s="38"/>
      <c r="Z878" s="38"/>
      <c r="AA878" s="38"/>
      <c r="AB878" s="38"/>
      <c r="AC878" s="38"/>
      <c r="AD878" s="38"/>
      <c r="AE878" s="38"/>
      <c r="AT878" s="17" t="s">
        <v>170</v>
      </c>
      <c r="AU878" s="17" t="s">
        <v>168</v>
      </c>
    </row>
    <row r="879" s="12" customFormat="1" ht="22.8" customHeight="1">
      <c r="A879" s="12"/>
      <c r="B879" s="188"/>
      <c r="C879" s="189"/>
      <c r="D879" s="190" t="s">
        <v>71</v>
      </c>
      <c r="E879" s="202" t="s">
        <v>734</v>
      </c>
      <c r="F879" s="202" t="s">
        <v>735</v>
      </c>
      <c r="G879" s="189"/>
      <c r="H879" s="189"/>
      <c r="I879" s="192"/>
      <c r="J879" s="203">
        <f>BK879</f>
        <v>0</v>
      </c>
      <c r="K879" s="189"/>
      <c r="L879" s="194"/>
      <c r="M879" s="195"/>
      <c r="N879" s="196"/>
      <c r="O879" s="196"/>
      <c r="P879" s="197">
        <f>SUM(P880:P916)</f>
        <v>0</v>
      </c>
      <c r="Q879" s="196"/>
      <c r="R879" s="197">
        <f>SUM(R880:R916)</f>
        <v>0.2827616</v>
      </c>
      <c r="S879" s="196"/>
      <c r="T879" s="198">
        <f>SUM(T880:T916)</f>
        <v>0</v>
      </c>
      <c r="U879" s="12"/>
      <c r="V879" s="12"/>
      <c r="W879" s="12"/>
      <c r="X879" s="12"/>
      <c r="Y879" s="12"/>
      <c r="Z879" s="12"/>
      <c r="AA879" s="12"/>
      <c r="AB879" s="12"/>
      <c r="AC879" s="12"/>
      <c r="AD879" s="12"/>
      <c r="AE879" s="12"/>
      <c r="AR879" s="199" t="s">
        <v>168</v>
      </c>
      <c r="AT879" s="200" t="s">
        <v>71</v>
      </c>
      <c r="AU879" s="200" t="s">
        <v>80</v>
      </c>
      <c r="AY879" s="199" t="s">
        <v>158</v>
      </c>
      <c r="BK879" s="201">
        <f>SUM(BK880:BK916)</f>
        <v>0</v>
      </c>
    </row>
    <row r="880" s="2" customFormat="1" ht="24.15" customHeight="1">
      <c r="A880" s="38"/>
      <c r="B880" s="39"/>
      <c r="C880" s="204" t="s">
        <v>736</v>
      </c>
      <c r="D880" s="204" t="s">
        <v>162</v>
      </c>
      <c r="E880" s="205" t="s">
        <v>737</v>
      </c>
      <c r="F880" s="206" t="s">
        <v>738</v>
      </c>
      <c r="G880" s="207" t="s">
        <v>712</v>
      </c>
      <c r="H880" s="208">
        <v>20</v>
      </c>
      <c r="I880" s="209"/>
      <c r="J880" s="210">
        <f>ROUND(I880*H880,2)</f>
        <v>0</v>
      </c>
      <c r="K880" s="206" t="s">
        <v>166</v>
      </c>
      <c r="L880" s="44"/>
      <c r="M880" s="211" t="s">
        <v>19</v>
      </c>
      <c r="N880" s="212" t="s">
        <v>44</v>
      </c>
      <c r="O880" s="84"/>
      <c r="P880" s="213">
        <f>O880*H880</f>
        <v>0</v>
      </c>
      <c r="Q880" s="213">
        <v>0.00027</v>
      </c>
      <c r="R880" s="213">
        <f>Q880*H880</f>
        <v>0.0054000000000000003</v>
      </c>
      <c r="S880" s="213">
        <v>0</v>
      </c>
      <c r="T880" s="214">
        <f>S880*H880</f>
        <v>0</v>
      </c>
      <c r="U880" s="38"/>
      <c r="V880" s="38"/>
      <c r="W880" s="38"/>
      <c r="X880" s="38"/>
      <c r="Y880" s="38"/>
      <c r="Z880" s="38"/>
      <c r="AA880" s="38"/>
      <c r="AB880" s="38"/>
      <c r="AC880" s="38"/>
      <c r="AD880" s="38"/>
      <c r="AE880" s="38"/>
      <c r="AR880" s="215" t="s">
        <v>299</v>
      </c>
      <c r="AT880" s="215" t="s">
        <v>162</v>
      </c>
      <c r="AU880" s="215" t="s">
        <v>168</v>
      </c>
      <c r="AY880" s="17" t="s">
        <v>158</v>
      </c>
      <c r="BE880" s="216">
        <f>IF(N880="základní",J880,0)</f>
        <v>0</v>
      </c>
      <c r="BF880" s="216">
        <f>IF(N880="snížená",J880,0)</f>
        <v>0</v>
      </c>
      <c r="BG880" s="216">
        <f>IF(N880="zákl. přenesená",J880,0)</f>
        <v>0</v>
      </c>
      <c r="BH880" s="216">
        <f>IF(N880="sníž. přenesená",J880,0)</f>
        <v>0</v>
      </c>
      <c r="BI880" s="216">
        <f>IF(N880="nulová",J880,0)</f>
        <v>0</v>
      </c>
      <c r="BJ880" s="17" t="s">
        <v>168</v>
      </c>
      <c r="BK880" s="216">
        <f>ROUND(I880*H880,2)</f>
        <v>0</v>
      </c>
      <c r="BL880" s="17" t="s">
        <v>299</v>
      </c>
      <c r="BM880" s="215" t="s">
        <v>739</v>
      </c>
    </row>
    <row r="881" s="2" customFormat="1">
      <c r="A881" s="38"/>
      <c r="B881" s="39"/>
      <c r="C881" s="40"/>
      <c r="D881" s="217" t="s">
        <v>170</v>
      </c>
      <c r="E881" s="40"/>
      <c r="F881" s="218" t="s">
        <v>740</v>
      </c>
      <c r="G881" s="40"/>
      <c r="H881" s="40"/>
      <c r="I881" s="219"/>
      <c r="J881" s="40"/>
      <c r="K881" s="40"/>
      <c r="L881" s="44"/>
      <c r="M881" s="220"/>
      <c r="N881" s="221"/>
      <c r="O881" s="84"/>
      <c r="P881" s="84"/>
      <c r="Q881" s="84"/>
      <c r="R881" s="84"/>
      <c r="S881" s="84"/>
      <c r="T881" s="85"/>
      <c r="U881" s="38"/>
      <c r="V881" s="38"/>
      <c r="W881" s="38"/>
      <c r="X881" s="38"/>
      <c r="Y881" s="38"/>
      <c r="Z881" s="38"/>
      <c r="AA881" s="38"/>
      <c r="AB881" s="38"/>
      <c r="AC881" s="38"/>
      <c r="AD881" s="38"/>
      <c r="AE881" s="38"/>
      <c r="AT881" s="17" t="s">
        <v>170</v>
      </c>
      <c r="AU881" s="17" t="s">
        <v>168</v>
      </c>
    </row>
    <row r="882" s="13" customFormat="1">
      <c r="A882" s="13"/>
      <c r="B882" s="222"/>
      <c r="C882" s="223"/>
      <c r="D882" s="217" t="s">
        <v>172</v>
      </c>
      <c r="E882" s="224" t="s">
        <v>19</v>
      </c>
      <c r="F882" s="225" t="s">
        <v>741</v>
      </c>
      <c r="G882" s="223"/>
      <c r="H882" s="224" t="s">
        <v>19</v>
      </c>
      <c r="I882" s="226"/>
      <c r="J882" s="223"/>
      <c r="K882" s="223"/>
      <c r="L882" s="227"/>
      <c r="M882" s="228"/>
      <c r="N882" s="229"/>
      <c r="O882" s="229"/>
      <c r="P882" s="229"/>
      <c r="Q882" s="229"/>
      <c r="R882" s="229"/>
      <c r="S882" s="229"/>
      <c r="T882" s="230"/>
      <c r="U882" s="13"/>
      <c r="V882" s="13"/>
      <c r="W882" s="13"/>
      <c r="X882" s="13"/>
      <c r="Y882" s="13"/>
      <c r="Z882" s="13"/>
      <c r="AA882" s="13"/>
      <c r="AB882" s="13"/>
      <c r="AC882" s="13"/>
      <c r="AD882" s="13"/>
      <c r="AE882" s="13"/>
      <c r="AT882" s="231" t="s">
        <v>172</v>
      </c>
      <c r="AU882" s="231" t="s">
        <v>168</v>
      </c>
      <c r="AV882" s="13" t="s">
        <v>80</v>
      </c>
      <c r="AW882" s="13" t="s">
        <v>33</v>
      </c>
      <c r="AX882" s="13" t="s">
        <v>72</v>
      </c>
      <c r="AY882" s="231" t="s">
        <v>158</v>
      </c>
    </row>
    <row r="883" s="14" customFormat="1">
      <c r="A883" s="14"/>
      <c r="B883" s="232"/>
      <c r="C883" s="233"/>
      <c r="D883" s="217" t="s">
        <v>172</v>
      </c>
      <c r="E883" s="234" t="s">
        <v>19</v>
      </c>
      <c r="F883" s="235" t="s">
        <v>193</v>
      </c>
      <c r="G883" s="233"/>
      <c r="H883" s="236">
        <v>7</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172</v>
      </c>
      <c r="AU883" s="242" t="s">
        <v>168</v>
      </c>
      <c r="AV883" s="14" t="s">
        <v>168</v>
      </c>
      <c r="AW883" s="14" t="s">
        <v>33</v>
      </c>
      <c r="AX883" s="14" t="s">
        <v>72</v>
      </c>
      <c r="AY883" s="242" t="s">
        <v>158</v>
      </c>
    </row>
    <row r="884" s="13" customFormat="1">
      <c r="A884" s="13"/>
      <c r="B884" s="222"/>
      <c r="C884" s="223"/>
      <c r="D884" s="217" t="s">
        <v>172</v>
      </c>
      <c r="E884" s="224" t="s">
        <v>19</v>
      </c>
      <c r="F884" s="225" t="s">
        <v>742</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172</v>
      </c>
      <c r="AU884" s="231" t="s">
        <v>168</v>
      </c>
      <c r="AV884" s="13" t="s">
        <v>80</v>
      </c>
      <c r="AW884" s="13" t="s">
        <v>33</v>
      </c>
      <c r="AX884" s="13" t="s">
        <v>72</v>
      </c>
      <c r="AY884" s="231" t="s">
        <v>158</v>
      </c>
    </row>
    <row r="885" s="14" customFormat="1">
      <c r="A885" s="14"/>
      <c r="B885" s="232"/>
      <c r="C885" s="233"/>
      <c r="D885" s="217" t="s">
        <v>172</v>
      </c>
      <c r="E885" s="234" t="s">
        <v>19</v>
      </c>
      <c r="F885" s="235" t="s">
        <v>216</v>
      </c>
      <c r="G885" s="233"/>
      <c r="H885" s="236">
        <v>9</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33</v>
      </c>
      <c r="AX885" s="14" t="s">
        <v>72</v>
      </c>
      <c r="AY885" s="242" t="s">
        <v>158</v>
      </c>
    </row>
    <row r="886" s="13" customFormat="1">
      <c r="A886" s="13"/>
      <c r="B886" s="222"/>
      <c r="C886" s="223"/>
      <c r="D886" s="217" t="s">
        <v>172</v>
      </c>
      <c r="E886" s="224" t="s">
        <v>19</v>
      </c>
      <c r="F886" s="225" t="s">
        <v>743</v>
      </c>
      <c r="G886" s="223"/>
      <c r="H886" s="224" t="s">
        <v>19</v>
      </c>
      <c r="I886" s="226"/>
      <c r="J886" s="223"/>
      <c r="K886" s="223"/>
      <c r="L886" s="227"/>
      <c r="M886" s="228"/>
      <c r="N886" s="229"/>
      <c r="O886" s="229"/>
      <c r="P886" s="229"/>
      <c r="Q886" s="229"/>
      <c r="R886" s="229"/>
      <c r="S886" s="229"/>
      <c r="T886" s="230"/>
      <c r="U886" s="13"/>
      <c r="V886" s="13"/>
      <c r="W886" s="13"/>
      <c r="X886" s="13"/>
      <c r="Y886" s="13"/>
      <c r="Z886" s="13"/>
      <c r="AA886" s="13"/>
      <c r="AB886" s="13"/>
      <c r="AC886" s="13"/>
      <c r="AD886" s="13"/>
      <c r="AE886" s="13"/>
      <c r="AT886" s="231" t="s">
        <v>172</v>
      </c>
      <c r="AU886" s="231" t="s">
        <v>168</v>
      </c>
      <c r="AV886" s="13" t="s">
        <v>80</v>
      </c>
      <c r="AW886" s="13" t="s">
        <v>33</v>
      </c>
      <c r="AX886" s="13" t="s">
        <v>72</v>
      </c>
      <c r="AY886" s="231" t="s">
        <v>158</v>
      </c>
    </row>
    <row r="887" s="14" customFormat="1">
      <c r="A887" s="14"/>
      <c r="B887" s="232"/>
      <c r="C887" s="233"/>
      <c r="D887" s="217" t="s">
        <v>172</v>
      </c>
      <c r="E887" s="234" t="s">
        <v>19</v>
      </c>
      <c r="F887" s="235" t="s">
        <v>168</v>
      </c>
      <c r="G887" s="233"/>
      <c r="H887" s="236">
        <v>2</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172</v>
      </c>
      <c r="AU887" s="242" t="s">
        <v>168</v>
      </c>
      <c r="AV887" s="14" t="s">
        <v>168</v>
      </c>
      <c r="AW887" s="14" t="s">
        <v>33</v>
      </c>
      <c r="AX887" s="14" t="s">
        <v>72</v>
      </c>
      <c r="AY887" s="242" t="s">
        <v>158</v>
      </c>
    </row>
    <row r="888" s="13" customFormat="1">
      <c r="A888" s="13"/>
      <c r="B888" s="222"/>
      <c r="C888" s="223"/>
      <c r="D888" s="217" t="s">
        <v>172</v>
      </c>
      <c r="E888" s="224" t="s">
        <v>19</v>
      </c>
      <c r="F888" s="225" t="s">
        <v>744</v>
      </c>
      <c r="G888" s="223"/>
      <c r="H888" s="224" t="s">
        <v>19</v>
      </c>
      <c r="I888" s="226"/>
      <c r="J888" s="223"/>
      <c r="K888" s="223"/>
      <c r="L888" s="227"/>
      <c r="M888" s="228"/>
      <c r="N888" s="229"/>
      <c r="O888" s="229"/>
      <c r="P888" s="229"/>
      <c r="Q888" s="229"/>
      <c r="R888" s="229"/>
      <c r="S888" s="229"/>
      <c r="T888" s="230"/>
      <c r="U888" s="13"/>
      <c r="V888" s="13"/>
      <c r="W888" s="13"/>
      <c r="X888" s="13"/>
      <c r="Y888" s="13"/>
      <c r="Z888" s="13"/>
      <c r="AA888" s="13"/>
      <c r="AB888" s="13"/>
      <c r="AC888" s="13"/>
      <c r="AD888" s="13"/>
      <c r="AE888" s="13"/>
      <c r="AT888" s="231" t="s">
        <v>172</v>
      </c>
      <c r="AU888" s="231" t="s">
        <v>168</v>
      </c>
      <c r="AV888" s="13" t="s">
        <v>80</v>
      </c>
      <c r="AW888" s="13" t="s">
        <v>33</v>
      </c>
      <c r="AX888" s="13" t="s">
        <v>72</v>
      </c>
      <c r="AY888" s="231" t="s">
        <v>158</v>
      </c>
    </row>
    <row r="889" s="14" customFormat="1">
      <c r="A889" s="14"/>
      <c r="B889" s="232"/>
      <c r="C889" s="233"/>
      <c r="D889" s="217" t="s">
        <v>172</v>
      </c>
      <c r="E889" s="234" t="s">
        <v>19</v>
      </c>
      <c r="F889" s="235" t="s">
        <v>168</v>
      </c>
      <c r="G889" s="233"/>
      <c r="H889" s="236">
        <v>2</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172</v>
      </c>
      <c r="AU889" s="242" t="s">
        <v>168</v>
      </c>
      <c r="AV889" s="14" t="s">
        <v>168</v>
      </c>
      <c r="AW889" s="14" t="s">
        <v>33</v>
      </c>
      <c r="AX889" s="14" t="s">
        <v>72</v>
      </c>
      <c r="AY889" s="242" t="s">
        <v>158</v>
      </c>
    </row>
    <row r="890" s="15" customFormat="1">
      <c r="A890" s="15"/>
      <c r="B890" s="243"/>
      <c r="C890" s="244"/>
      <c r="D890" s="217" t="s">
        <v>172</v>
      </c>
      <c r="E890" s="245" t="s">
        <v>19</v>
      </c>
      <c r="F890" s="246" t="s">
        <v>176</v>
      </c>
      <c r="G890" s="244"/>
      <c r="H890" s="247">
        <v>20</v>
      </c>
      <c r="I890" s="248"/>
      <c r="J890" s="244"/>
      <c r="K890" s="244"/>
      <c r="L890" s="249"/>
      <c r="M890" s="250"/>
      <c r="N890" s="251"/>
      <c r="O890" s="251"/>
      <c r="P890" s="251"/>
      <c r="Q890" s="251"/>
      <c r="R890" s="251"/>
      <c r="S890" s="251"/>
      <c r="T890" s="252"/>
      <c r="U890" s="15"/>
      <c r="V890" s="15"/>
      <c r="W890" s="15"/>
      <c r="X890" s="15"/>
      <c r="Y890" s="15"/>
      <c r="Z890" s="15"/>
      <c r="AA890" s="15"/>
      <c r="AB890" s="15"/>
      <c r="AC890" s="15"/>
      <c r="AD890" s="15"/>
      <c r="AE890" s="15"/>
      <c r="AT890" s="253" t="s">
        <v>172</v>
      </c>
      <c r="AU890" s="253" t="s">
        <v>168</v>
      </c>
      <c r="AV890" s="15" t="s">
        <v>167</v>
      </c>
      <c r="AW890" s="15" t="s">
        <v>33</v>
      </c>
      <c r="AX890" s="15" t="s">
        <v>80</v>
      </c>
      <c r="AY890" s="253" t="s">
        <v>158</v>
      </c>
    </row>
    <row r="891" s="2" customFormat="1" ht="24.15" customHeight="1">
      <c r="A891" s="38"/>
      <c r="B891" s="39"/>
      <c r="C891" s="254" t="s">
        <v>745</v>
      </c>
      <c r="D891" s="254" t="s">
        <v>203</v>
      </c>
      <c r="E891" s="255" t="s">
        <v>746</v>
      </c>
      <c r="F891" s="256" t="s">
        <v>747</v>
      </c>
      <c r="G891" s="257" t="s">
        <v>165</v>
      </c>
      <c r="H891" s="258">
        <v>5.0300000000000002</v>
      </c>
      <c r="I891" s="259"/>
      <c r="J891" s="260">
        <f>ROUND(I891*H891,2)</f>
        <v>0</v>
      </c>
      <c r="K891" s="256" t="s">
        <v>166</v>
      </c>
      <c r="L891" s="261"/>
      <c r="M891" s="262" t="s">
        <v>19</v>
      </c>
      <c r="N891" s="263" t="s">
        <v>44</v>
      </c>
      <c r="O891" s="84"/>
      <c r="P891" s="213">
        <f>O891*H891</f>
        <v>0</v>
      </c>
      <c r="Q891" s="213">
        <v>0.034720000000000001</v>
      </c>
      <c r="R891" s="213">
        <f>Q891*H891</f>
        <v>0.17464160000000001</v>
      </c>
      <c r="S891" s="213">
        <v>0</v>
      </c>
      <c r="T891" s="214">
        <f>S891*H891</f>
        <v>0</v>
      </c>
      <c r="U891" s="38"/>
      <c r="V891" s="38"/>
      <c r="W891" s="38"/>
      <c r="X891" s="38"/>
      <c r="Y891" s="38"/>
      <c r="Z891" s="38"/>
      <c r="AA891" s="38"/>
      <c r="AB891" s="38"/>
      <c r="AC891" s="38"/>
      <c r="AD891" s="38"/>
      <c r="AE891" s="38"/>
      <c r="AR891" s="215" t="s">
        <v>387</v>
      </c>
      <c r="AT891" s="215" t="s">
        <v>203</v>
      </c>
      <c r="AU891" s="215" t="s">
        <v>168</v>
      </c>
      <c r="AY891" s="17" t="s">
        <v>158</v>
      </c>
      <c r="BE891" s="216">
        <f>IF(N891="základní",J891,0)</f>
        <v>0</v>
      </c>
      <c r="BF891" s="216">
        <f>IF(N891="snížená",J891,0)</f>
        <v>0</v>
      </c>
      <c r="BG891" s="216">
        <f>IF(N891="zákl. přenesená",J891,0)</f>
        <v>0</v>
      </c>
      <c r="BH891" s="216">
        <f>IF(N891="sníž. přenesená",J891,0)</f>
        <v>0</v>
      </c>
      <c r="BI891" s="216">
        <f>IF(N891="nulová",J891,0)</f>
        <v>0</v>
      </c>
      <c r="BJ891" s="17" t="s">
        <v>168</v>
      </c>
      <c r="BK891" s="216">
        <f>ROUND(I891*H891,2)</f>
        <v>0</v>
      </c>
      <c r="BL891" s="17" t="s">
        <v>299</v>
      </c>
      <c r="BM891" s="215" t="s">
        <v>748</v>
      </c>
    </row>
    <row r="892" s="13" customFormat="1">
      <c r="A892" s="13"/>
      <c r="B892" s="222"/>
      <c r="C892" s="223"/>
      <c r="D892" s="217" t="s">
        <v>172</v>
      </c>
      <c r="E892" s="224" t="s">
        <v>19</v>
      </c>
      <c r="F892" s="225" t="s">
        <v>741</v>
      </c>
      <c r="G892" s="223"/>
      <c r="H892" s="224" t="s">
        <v>19</v>
      </c>
      <c r="I892" s="226"/>
      <c r="J892" s="223"/>
      <c r="K892" s="223"/>
      <c r="L892" s="227"/>
      <c r="M892" s="228"/>
      <c r="N892" s="229"/>
      <c r="O892" s="229"/>
      <c r="P892" s="229"/>
      <c r="Q892" s="229"/>
      <c r="R892" s="229"/>
      <c r="S892" s="229"/>
      <c r="T892" s="230"/>
      <c r="U892" s="13"/>
      <c r="V892" s="13"/>
      <c r="W892" s="13"/>
      <c r="X892" s="13"/>
      <c r="Y892" s="13"/>
      <c r="Z892" s="13"/>
      <c r="AA892" s="13"/>
      <c r="AB892" s="13"/>
      <c r="AC892" s="13"/>
      <c r="AD892" s="13"/>
      <c r="AE892" s="13"/>
      <c r="AT892" s="231" t="s">
        <v>172</v>
      </c>
      <c r="AU892" s="231" t="s">
        <v>168</v>
      </c>
      <c r="AV892" s="13" t="s">
        <v>80</v>
      </c>
      <c r="AW892" s="13" t="s">
        <v>33</v>
      </c>
      <c r="AX892" s="13" t="s">
        <v>72</v>
      </c>
      <c r="AY892" s="231" t="s">
        <v>158</v>
      </c>
    </row>
    <row r="893" s="14" customFormat="1">
      <c r="A893" s="14"/>
      <c r="B893" s="232"/>
      <c r="C893" s="233"/>
      <c r="D893" s="217" t="s">
        <v>172</v>
      </c>
      <c r="E893" s="234" t="s">
        <v>19</v>
      </c>
      <c r="F893" s="235" t="s">
        <v>749</v>
      </c>
      <c r="G893" s="233"/>
      <c r="H893" s="236">
        <v>1.8899999999999999</v>
      </c>
      <c r="I893" s="237"/>
      <c r="J893" s="233"/>
      <c r="K893" s="233"/>
      <c r="L893" s="238"/>
      <c r="M893" s="239"/>
      <c r="N893" s="240"/>
      <c r="O893" s="240"/>
      <c r="P893" s="240"/>
      <c r="Q893" s="240"/>
      <c r="R893" s="240"/>
      <c r="S893" s="240"/>
      <c r="T893" s="241"/>
      <c r="U893" s="14"/>
      <c r="V893" s="14"/>
      <c r="W893" s="14"/>
      <c r="X893" s="14"/>
      <c r="Y893" s="14"/>
      <c r="Z893" s="14"/>
      <c r="AA893" s="14"/>
      <c r="AB893" s="14"/>
      <c r="AC893" s="14"/>
      <c r="AD893" s="14"/>
      <c r="AE893" s="14"/>
      <c r="AT893" s="242" t="s">
        <v>172</v>
      </c>
      <c r="AU893" s="242" t="s">
        <v>168</v>
      </c>
      <c r="AV893" s="14" t="s">
        <v>168</v>
      </c>
      <c r="AW893" s="14" t="s">
        <v>33</v>
      </c>
      <c r="AX893" s="14" t="s">
        <v>72</v>
      </c>
      <c r="AY893" s="242" t="s">
        <v>158</v>
      </c>
    </row>
    <row r="894" s="13" customFormat="1">
      <c r="A894" s="13"/>
      <c r="B894" s="222"/>
      <c r="C894" s="223"/>
      <c r="D894" s="217" t="s">
        <v>172</v>
      </c>
      <c r="E894" s="224" t="s">
        <v>19</v>
      </c>
      <c r="F894" s="225" t="s">
        <v>742</v>
      </c>
      <c r="G894" s="223"/>
      <c r="H894" s="224" t="s">
        <v>19</v>
      </c>
      <c r="I894" s="226"/>
      <c r="J894" s="223"/>
      <c r="K894" s="223"/>
      <c r="L894" s="227"/>
      <c r="M894" s="228"/>
      <c r="N894" s="229"/>
      <c r="O894" s="229"/>
      <c r="P894" s="229"/>
      <c r="Q894" s="229"/>
      <c r="R894" s="229"/>
      <c r="S894" s="229"/>
      <c r="T894" s="230"/>
      <c r="U894" s="13"/>
      <c r="V894" s="13"/>
      <c r="W894" s="13"/>
      <c r="X894" s="13"/>
      <c r="Y894" s="13"/>
      <c r="Z894" s="13"/>
      <c r="AA894" s="13"/>
      <c r="AB894" s="13"/>
      <c r="AC894" s="13"/>
      <c r="AD894" s="13"/>
      <c r="AE894" s="13"/>
      <c r="AT894" s="231" t="s">
        <v>172</v>
      </c>
      <c r="AU894" s="231" t="s">
        <v>168</v>
      </c>
      <c r="AV894" s="13" t="s">
        <v>80</v>
      </c>
      <c r="AW894" s="13" t="s">
        <v>33</v>
      </c>
      <c r="AX894" s="13" t="s">
        <v>72</v>
      </c>
      <c r="AY894" s="231" t="s">
        <v>158</v>
      </c>
    </row>
    <row r="895" s="14" customFormat="1">
      <c r="A895" s="14"/>
      <c r="B895" s="232"/>
      <c r="C895" s="233"/>
      <c r="D895" s="217" t="s">
        <v>172</v>
      </c>
      <c r="E895" s="234" t="s">
        <v>19</v>
      </c>
      <c r="F895" s="235" t="s">
        <v>750</v>
      </c>
      <c r="G895" s="233"/>
      <c r="H895" s="236">
        <v>1.6200000000000001</v>
      </c>
      <c r="I895" s="237"/>
      <c r="J895" s="233"/>
      <c r="K895" s="233"/>
      <c r="L895" s="238"/>
      <c r="M895" s="239"/>
      <c r="N895" s="240"/>
      <c r="O895" s="240"/>
      <c r="P895" s="240"/>
      <c r="Q895" s="240"/>
      <c r="R895" s="240"/>
      <c r="S895" s="240"/>
      <c r="T895" s="241"/>
      <c r="U895" s="14"/>
      <c r="V895" s="14"/>
      <c r="W895" s="14"/>
      <c r="X895" s="14"/>
      <c r="Y895" s="14"/>
      <c r="Z895" s="14"/>
      <c r="AA895" s="14"/>
      <c r="AB895" s="14"/>
      <c r="AC895" s="14"/>
      <c r="AD895" s="14"/>
      <c r="AE895" s="14"/>
      <c r="AT895" s="242" t="s">
        <v>172</v>
      </c>
      <c r="AU895" s="242" t="s">
        <v>168</v>
      </c>
      <c r="AV895" s="14" t="s">
        <v>168</v>
      </c>
      <c r="AW895" s="14" t="s">
        <v>33</v>
      </c>
      <c r="AX895" s="14" t="s">
        <v>72</v>
      </c>
      <c r="AY895" s="242" t="s">
        <v>158</v>
      </c>
    </row>
    <row r="896" s="13" customFormat="1">
      <c r="A896" s="13"/>
      <c r="B896" s="222"/>
      <c r="C896" s="223"/>
      <c r="D896" s="217" t="s">
        <v>172</v>
      </c>
      <c r="E896" s="224" t="s">
        <v>19</v>
      </c>
      <c r="F896" s="225" t="s">
        <v>743</v>
      </c>
      <c r="G896" s="223"/>
      <c r="H896" s="224" t="s">
        <v>19</v>
      </c>
      <c r="I896" s="226"/>
      <c r="J896" s="223"/>
      <c r="K896" s="223"/>
      <c r="L896" s="227"/>
      <c r="M896" s="228"/>
      <c r="N896" s="229"/>
      <c r="O896" s="229"/>
      <c r="P896" s="229"/>
      <c r="Q896" s="229"/>
      <c r="R896" s="229"/>
      <c r="S896" s="229"/>
      <c r="T896" s="230"/>
      <c r="U896" s="13"/>
      <c r="V896" s="13"/>
      <c r="W896" s="13"/>
      <c r="X896" s="13"/>
      <c r="Y896" s="13"/>
      <c r="Z896" s="13"/>
      <c r="AA896" s="13"/>
      <c r="AB896" s="13"/>
      <c r="AC896" s="13"/>
      <c r="AD896" s="13"/>
      <c r="AE896" s="13"/>
      <c r="AT896" s="231" t="s">
        <v>172</v>
      </c>
      <c r="AU896" s="231" t="s">
        <v>168</v>
      </c>
      <c r="AV896" s="13" t="s">
        <v>80</v>
      </c>
      <c r="AW896" s="13" t="s">
        <v>33</v>
      </c>
      <c r="AX896" s="13" t="s">
        <v>72</v>
      </c>
      <c r="AY896" s="231" t="s">
        <v>158</v>
      </c>
    </row>
    <row r="897" s="14" customFormat="1">
      <c r="A897" s="14"/>
      <c r="B897" s="232"/>
      <c r="C897" s="233"/>
      <c r="D897" s="217" t="s">
        <v>172</v>
      </c>
      <c r="E897" s="234" t="s">
        <v>19</v>
      </c>
      <c r="F897" s="235" t="s">
        <v>751</v>
      </c>
      <c r="G897" s="233"/>
      <c r="H897" s="236">
        <v>0.64000000000000001</v>
      </c>
      <c r="I897" s="237"/>
      <c r="J897" s="233"/>
      <c r="K897" s="233"/>
      <c r="L897" s="238"/>
      <c r="M897" s="239"/>
      <c r="N897" s="240"/>
      <c r="O897" s="240"/>
      <c r="P897" s="240"/>
      <c r="Q897" s="240"/>
      <c r="R897" s="240"/>
      <c r="S897" s="240"/>
      <c r="T897" s="241"/>
      <c r="U897" s="14"/>
      <c r="V897" s="14"/>
      <c r="W897" s="14"/>
      <c r="X897" s="14"/>
      <c r="Y897" s="14"/>
      <c r="Z897" s="14"/>
      <c r="AA897" s="14"/>
      <c r="AB897" s="14"/>
      <c r="AC897" s="14"/>
      <c r="AD897" s="14"/>
      <c r="AE897" s="14"/>
      <c r="AT897" s="242" t="s">
        <v>172</v>
      </c>
      <c r="AU897" s="242" t="s">
        <v>168</v>
      </c>
      <c r="AV897" s="14" t="s">
        <v>168</v>
      </c>
      <c r="AW897" s="14" t="s">
        <v>33</v>
      </c>
      <c r="AX897" s="14" t="s">
        <v>72</v>
      </c>
      <c r="AY897" s="242" t="s">
        <v>158</v>
      </c>
    </row>
    <row r="898" s="13" customFormat="1">
      <c r="A898" s="13"/>
      <c r="B898" s="222"/>
      <c r="C898" s="223"/>
      <c r="D898" s="217" t="s">
        <v>172</v>
      </c>
      <c r="E898" s="224" t="s">
        <v>19</v>
      </c>
      <c r="F898" s="225" t="s">
        <v>744</v>
      </c>
      <c r="G898" s="223"/>
      <c r="H898" s="224" t="s">
        <v>19</v>
      </c>
      <c r="I898" s="226"/>
      <c r="J898" s="223"/>
      <c r="K898" s="223"/>
      <c r="L898" s="227"/>
      <c r="M898" s="228"/>
      <c r="N898" s="229"/>
      <c r="O898" s="229"/>
      <c r="P898" s="229"/>
      <c r="Q898" s="229"/>
      <c r="R898" s="229"/>
      <c r="S898" s="229"/>
      <c r="T898" s="230"/>
      <c r="U898" s="13"/>
      <c r="V898" s="13"/>
      <c r="W898" s="13"/>
      <c r="X898" s="13"/>
      <c r="Y898" s="13"/>
      <c r="Z898" s="13"/>
      <c r="AA898" s="13"/>
      <c r="AB898" s="13"/>
      <c r="AC898" s="13"/>
      <c r="AD898" s="13"/>
      <c r="AE898" s="13"/>
      <c r="AT898" s="231" t="s">
        <v>172</v>
      </c>
      <c r="AU898" s="231" t="s">
        <v>168</v>
      </c>
      <c r="AV898" s="13" t="s">
        <v>80</v>
      </c>
      <c r="AW898" s="13" t="s">
        <v>33</v>
      </c>
      <c r="AX898" s="13" t="s">
        <v>72</v>
      </c>
      <c r="AY898" s="231" t="s">
        <v>158</v>
      </c>
    </row>
    <row r="899" s="14" customFormat="1">
      <c r="A899" s="14"/>
      <c r="B899" s="232"/>
      <c r="C899" s="233"/>
      <c r="D899" s="217" t="s">
        <v>172</v>
      </c>
      <c r="E899" s="234" t="s">
        <v>19</v>
      </c>
      <c r="F899" s="235" t="s">
        <v>752</v>
      </c>
      <c r="G899" s="233"/>
      <c r="H899" s="236">
        <v>0.88</v>
      </c>
      <c r="I899" s="237"/>
      <c r="J899" s="233"/>
      <c r="K899" s="233"/>
      <c r="L899" s="238"/>
      <c r="M899" s="239"/>
      <c r="N899" s="240"/>
      <c r="O899" s="240"/>
      <c r="P899" s="240"/>
      <c r="Q899" s="240"/>
      <c r="R899" s="240"/>
      <c r="S899" s="240"/>
      <c r="T899" s="241"/>
      <c r="U899" s="14"/>
      <c r="V899" s="14"/>
      <c r="W899" s="14"/>
      <c r="X899" s="14"/>
      <c r="Y899" s="14"/>
      <c r="Z899" s="14"/>
      <c r="AA899" s="14"/>
      <c r="AB899" s="14"/>
      <c r="AC899" s="14"/>
      <c r="AD899" s="14"/>
      <c r="AE899" s="14"/>
      <c r="AT899" s="242" t="s">
        <v>172</v>
      </c>
      <c r="AU899" s="242" t="s">
        <v>168</v>
      </c>
      <c r="AV899" s="14" t="s">
        <v>168</v>
      </c>
      <c r="AW899" s="14" t="s">
        <v>33</v>
      </c>
      <c r="AX899" s="14" t="s">
        <v>72</v>
      </c>
      <c r="AY899" s="242" t="s">
        <v>158</v>
      </c>
    </row>
    <row r="900" s="15" customFormat="1">
      <c r="A900" s="15"/>
      <c r="B900" s="243"/>
      <c r="C900" s="244"/>
      <c r="D900" s="217" t="s">
        <v>172</v>
      </c>
      <c r="E900" s="245" t="s">
        <v>19</v>
      </c>
      <c r="F900" s="246" t="s">
        <v>176</v>
      </c>
      <c r="G900" s="244"/>
      <c r="H900" s="247">
        <v>5.0299999999999994</v>
      </c>
      <c r="I900" s="248"/>
      <c r="J900" s="244"/>
      <c r="K900" s="244"/>
      <c r="L900" s="249"/>
      <c r="M900" s="250"/>
      <c r="N900" s="251"/>
      <c r="O900" s="251"/>
      <c r="P900" s="251"/>
      <c r="Q900" s="251"/>
      <c r="R900" s="251"/>
      <c r="S900" s="251"/>
      <c r="T900" s="252"/>
      <c r="U900" s="15"/>
      <c r="V900" s="15"/>
      <c r="W900" s="15"/>
      <c r="X900" s="15"/>
      <c r="Y900" s="15"/>
      <c r="Z900" s="15"/>
      <c r="AA900" s="15"/>
      <c r="AB900" s="15"/>
      <c r="AC900" s="15"/>
      <c r="AD900" s="15"/>
      <c r="AE900" s="15"/>
      <c r="AT900" s="253" t="s">
        <v>172</v>
      </c>
      <c r="AU900" s="253" t="s">
        <v>168</v>
      </c>
      <c r="AV900" s="15" t="s">
        <v>167</v>
      </c>
      <c r="AW900" s="15" t="s">
        <v>33</v>
      </c>
      <c r="AX900" s="15" t="s">
        <v>80</v>
      </c>
      <c r="AY900" s="253" t="s">
        <v>158</v>
      </c>
    </row>
    <row r="901" s="2" customFormat="1" ht="37.8" customHeight="1">
      <c r="A901" s="38"/>
      <c r="B901" s="39"/>
      <c r="C901" s="204" t="s">
        <v>753</v>
      </c>
      <c r="D901" s="204" t="s">
        <v>162</v>
      </c>
      <c r="E901" s="205" t="s">
        <v>754</v>
      </c>
      <c r="F901" s="206" t="s">
        <v>755</v>
      </c>
      <c r="G901" s="207" t="s">
        <v>712</v>
      </c>
      <c r="H901" s="208">
        <v>1</v>
      </c>
      <c r="I901" s="209"/>
      <c r="J901" s="210">
        <f>ROUND(I901*H901,2)</f>
        <v>0</v>
      </c>
      <c r="K901" s="206" t="s">
        <v>166</v>
      </c>
      <c r="L901" s="44"/>
      <c r="M901" s="211" t="s">
        <v>19</v>
      </c>
      <c r="N901" s="212" t="s">
        <v>44</v>
      </c>
      <c r="O901" s="84"/>
      <c r="P901" s="213">
        <f>O901*H901</f>
        <v>0</v>
      </c>
      <c r="Q901" s="213">
        <v>0.00092000000000000003</v>
      </c>
      <c r="R901" s="213">
        <f>Q901*H901</f>
        <v>0.00092000000000000003</v>
      </c>
      <c r="S901" s="213">
        <v>0</v>
      </c>
      <c r="T901" s="214">
        <f>S901*H901</f>
        <v>0</v>
      </c>
      <c r="U901" s="38"/>
      <c r="V901" s="38"/>
      <c r="W901" s="38"/>
      <c r="X901" s="38"/>
      <c r="Y901" s="38"/>
      <c r="Z901" s="38"/>
      <c r="AA901" s="38"/>
      <c r="AB901" s="38"/>
      <c r="AC901" s="38"/>
      <c r="AD901" s="38"/>
      <c r="AE901" s="38"/>
      <c r="AR901" s="215" t="s">
        <v>299</v>
      </c>
      <c r="AT901" s="215" t="s">
        <v>162</v>
      </c>
      <c r="AU901" s="215" t="s">
        <v>168</v>
      </c>
      <c r="AY901" s="17" t="s">
        <v>158</v>
      </c>
      <c r="BE901" s="216">
        <f>IF(N901="základní",J901,0)</f>
        <v>0</v>
      </c>
      <c r="BF901" s="216">
        <f>IF(N901="snížená",J901,0)</f>
        <v>0</v>
      </c>
      <c r="BG901" s="216">
        <f>IF(N901="zákl. přenesená",J901,0)</f>
        <v>0</v>
      </c>
      <c r="BH901" s="216">
        <f>IF(N901="sníž. přenesená",J901,0)</f>
        <v>0</v>
      </c>
      <c r="BI901" s="216">
        <f>IF(N901="nulová",J901,0)</f>
        <v>0</v>
      </c>
      <c r="BJ901" s="17" t="s">
        <v>168</v>
      </c>
      <c r="BK901" s="216">
        <f>ROUND(I901*H901,2)</f>
        <v>0</v>
      </c>
      <c r="BL901" s="17" t="s">
        <v>299</v>
      </c>
      <c r="BM901" s="215" t="s">
        <v>756</v>
      </c>
    </row>
    <row r="902" s="2" customFormat="1">
      <c r="A902" s="38"/>
      <c r="B902" s="39"/>
      <c r="C902" s="40"/>
      <c r="D902" s="217" t="s">
        <v>170</v>
      </c>
      <c r="E902" s="40"/>
      <c r="F902" s="218" t="s">
        <v>757</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170</v>
      </c>
      <c r="AU902" s="17" t="s">
        <v>168</v>
      </c>
    </row>
    <row r="903" s="2" customFormat="1" ht="24.15" customHeight="1">
      <c r="A903" s="38"/>
      <c r="B903" s="39"/>
      <c r="C903" s="254" t="s">
        <v>758</v>
      </c>
      <c r="D903" s="254" t="s">
        <v>203</v>
      </c>
      <c r="E903" s="255" t="s">
        <v>759</v>
      </c>
      <c r="F903" s="256" t="s">
        <v>760</v>
      </c>
      <c r="G903" s="257" t="s">
        <v>712</v>
      </c>
      <c r="H903" s="258">
        <v>1</v>
      </c>
      <c r="I903" s="259"/>
      <c r="J903" s="260">
        <f>ROUND(I903*H903,2)</f>
        <v>0</v>
      </c>
      <c r="K903" s="256" t="s">
        <v>166</v>
      </c>
      <c r="L903" s="261"/>
      <c r="M903" s="262" t="s">
        <v>19</v>
      </c>
      <c r="N903" s="263" t="s">
        <v>44</v>
      </c>
      <c r="O903" s="84"/>
      <c r="P903" s="213">
        <f>O903*H903</f>
        <v>0</v>
      </c>
      <c r="Q903" s="213">
        <v>0.073999999999999996</v>
      </c>
      <c r="R903" s="213">
        <f>Q903*H903</f>
        <v>0.073999999999999996</v>
      </c>
      <c r="S903" s="213">
        <v>0</v>
      </c>
      <c r="T903" s="214">
        <f>S903*H903</f>
        <v>0</v>
      </c>
      <c r="U903" s="38"/>
      <c r="V903" s="38"/>
      <c r="W903" s="38"/>
      <c r="X903" s="38"/>
      <c r="Y903" s="38"/>
      <c r="Z903" s="38"/>
      <c r="AA903" s="38"/>
      <c r="AB903" s="38"/>
      <c r="AC903" s="38"/>
      <c r="AD903" s="38"/>
      <c r="AE903" s="38"/>
      <c r="AR903" s="215" t="s">
        <v>387</v>
      </c>
      <c r="AT903" s="215" t="s">
        <v>203</v>
      </c>
      <c r="AU903" s="215" t="s">
        <v>168</v>
      </c>
      <c r="AY903" s="17" t="s">
        <v>158</v>
      </c>
      <c r="BE903" s="216">
        <f>IF(N903="základní",J903,0)</f>
        <v>0</v>
      </c>
      <c r="BF903" s="216">
        <f>IF(N903="snížená",J903,0)</f>
        <v>0</v>
      </c>
      <c r="BG903" s="216">
        <f>IF(N903="zákl. přenesená",J903,0)</f>
        <v>0</v>
      </c>
      <c r="BH903" s="216">
        <f>IF(N903="sníž. přenesená",J903,0)</f>
        <v>0</v>
      </c>
      <c r="BI903" s="216">
        <f>IF(N903="nulová",J903,0)</f>
        <v>0</v>
      </c>
      <c r="BJ903" s="17" t="s">
        <v>168</v>
      </c>
      <c r="BK903" s="216">
        <f>ROUND(I903*H903,2)</f>
        <v>0</v>
      </c>
      <c r="BL903" s="17" t="s">
        <v>299</v>
      </c>
      <c r="BM903" s="215" t="s">
        <v>761</v>
      </c>
    </row>
    <row r="904" s="13" customFormat="1">
      <c r="A904" s="13"/>
      <c r="B904" s="222"/>
      <c r="C904" s="223"/>
      <c r="D904" s="217" t="s">
        <v>172</v>
      </c>
      <c r="E904" s="224" t="s">
        <v>19</v>
      </c>
      <c r="F904" s="225" t="s">
        <v>762</v>
      </c>
      <c r="G904" s="223"/>
      <c r="H904" s="224" t="s">
        <v>19</v>
      </c>
      <c r="I904" s="226"/>
      <c r="J904" s="223"/>
      <c r="K904" s="223"/>
      <c r="L904" s="227"/>
      <c r="M904" s="228"/>
      <c r="N904" s="229"/>
      <c r="O904" s="229"/>
      <c r="P904" s="229"/>
      <c r="Q904" s="229"/>
      <c r="R904" s="229"/>
      <c r="S904" s="229"/>
      <c r="T904" s="230"/>
      <c r="U904" s="13"/>
      <c r="V904" s="13"/>
      <c r="W904" s="13"/>
      <c r="X904" s="13"/>
      <c r="Y904" s="13"/>
      <c r="Z904" s="13"/>
      <c r="AA904" s="13"/>
      <c r="AB904" s="13"/>
      <c r="AC904" s="13"/>
      <c r="AD904" s="13"/>
      <c r="AE904" s="13"/>
      <c r="AT904" s="231" t="s">
        <v>172</v>
      </c>
      <c r="AU904" s="231" t="s">
        <v>168</v>
      </c>
      <c r="AV904" s="13" t="s">
        <v>80</v>
      </c>
      <c r="AW904" s="13" t="s">
        <v>33</v>
      </c>
      <c r="AX904" s="13" t="s">
        <v>72</v>
      </c>
      <c r="AY904" s="231" t="s">
        <v>158</v>
      </c>
    </row>
    <row r="905" s="14" customFormat="1">
      <c r="A905" s="14"/>
      <c r="B905" s="232"/>
      <c r="C905" s="233"/>
      <c r="D905" s="217" t="s">
        <v>172</v>
      </c>
      <c r="E905" s="234" t="s">
        <v>19</v>
      </c>
      <c r="F905" s="235" t="s">
        <v>80</v>
      </c>
      <c r="G905" s="233"/>
      <c r="H905" s="236">
        <v>1</v>
      </c>
      <c r="I905" s="237"/>
      <c r="J905" s="233"/>
      <c r="K905" s="233"/>
      <c r="L905" s="238"/>
      <c r="M905" s="239"/>
      <c r="N905" s="240"/>
      <c r="O905" s="240"/>
      <c r="P905" s="240"/>
      <c r="Q905" s="240"/>
      <c r="R905" s="240"/>
      <c r="S905" s="240"/>
      <c r="T905" s="241"/>
      <c r="U905" s="14"/>
      <c r="V905" s="14"/>
      <c r="W905" s="14"/>
      <c r="X905" s="14"/>
      <c r="Y905" s="14"/>
      <c r="Z905" s="14"/>
      <c r="AA905" s="14"/>
      <c r="AB905" s="14"/>
      <c r="AC905" s="14"/>
      <c r="AD905" s="14"/>
      <c r="AE905" s="14"/>
      <c r="AT905" s="242" t="s">
        <v>172</v>
      </c>
      <c r="AU905" s="242" t="s">
        <v>168</v>
      </c>
      <c r="AV905" s="14" t="s">
        <v>168</v>
      </c>
      <c r="AW905" s="14" t="s">
        <v>33</v>
      </c>
      <c r="AX905" s="14" t="s">
        <v>80</v>
      </c>
      <c r="AY905" s="242" t="s">
        <v>158</v>
      </c>
    </row>
    <row r="906" s="2" customFormat="1" ht="24.15" customHeight="1">
      <c r="A906" s="38"/>
      <c r="B906" s="39"/>
      <c r="C906" s="204" t="s">
        <v>763</v>
      </c>
      <c r="D906" s="204" t="s">
        <v>162</v>
      </c>
      <c r="E906" s="205" t="s">
        <v>764</v>
      </c>
      <c r="F906" s="206" t="s">
        <v>765</v>
      </c>
      <c r="G906" s="207" t="s">
        <v>712</v>
      </c>
      <c r="H906" s="208">
        <v>1</v>
      </c>
      <c r="I906" s="209"/>
      <c r="J906" s="210">
        <f>ROUND(I906*H906,2)</f>
        <v>0</v>
      </c>
      <c r="K906" s="206" t="s">
        <v>166</v>
      </c>
      <c r="L906" s="44"/>
      <c r="M906" s="211" t="s">
        <v>19</v>
      </c>
      <c r="N906" s="212" t="s">
        <v>44</v>
      </c>
      <c r="O906" s="84"/>
      <c r="P906" s="213">
        <f>O906*H906</f>
        <v>0</v>
      </c>
      <c r="Q906" s="213">
        <v>0</v>
      </c>
      <c r="R906" s="213">
        <f>Q906*H906</f>
        <v>0</v>
      </c>
      <c r="S906" s="213">
        <v>0</v>
      </c>
      <c r="T906" s="214">
        <f>S906*H906</f>
        <v>0</v>
      </c>
      <c r="U906" s="38"/>
      <c r="V906" s="38"/>
      <c r="W906" s="38"/>
      <c r="X906" s="38"/>
      <c r="Y906" s="38"/>
      <c r="Z906" s="38"/>
      <c r="AA906" s="38"/>
      <c r="AB906" s="38"/>
      <c r="AC906" s="38"/>
      <c r="AD906" s="38"/>
      <c r="AE906" s="38"/>
      <c r="AR906" s="215" t="s">
        <v>299</v>
      </c>
      <c r="AT906" s="215" t="s">
        <v>162</v>
      </c>
      <c r="AU906" s="215" t="s">
        <v>168</v>
      </c>
      <c r="AY906" s="17" t="s">
        <v>158</v>
      </c>
      <c r="BE906" s="216">
        <f>IF(N906="základní",J906,0)</f>
        <v>0</v>
      </c>
      <c r="BF906" s="216">
        <f>IF(N906="snížená",J906,0)</f>
        <v>0</v>
      </c>
      <c r="BG906" s="216">
        <f>IF(N906="zákl. přenesená",J906,0)</f>
        <v>0</v>
      </c>
      <c r="BH906" s="216">
        <f>IF(N906="sníž. přenesená",J906,0)</f>
        <v>0</v>
      </c>
      <c r="BI906" s="216">
        <f>IF(N906="nulová",J906,0)</f>
        <v>0</v>
      </c>
      <c r="BJ906" s="17" t="s">
        <v>168</v>
      </c>
      <c r="BK906" s="216">
        <f>ROUND(I906*H906,2)</f>
        <v>0</v>
      </c>
      <c r="BL906" s="17" t="s">
        <v>299</v>
      </c>
      <c r="BM906" s="215" t="s">
        <v>766</v>
      </c>
    </row>
    <row r="907" s="2" customFormat="1">
      <c r="A907" s="38"/>
      <c r="B907" s="39"/>
      <c r="C907" s="40"/>
      <c r="D907" s="217" t="s">
        <v>170</v>
      </c>
      <c r="E907" s="40"/>
      <c r="F907" s="218" t="s">
        <v>767</v>
      </c>
      <c r="G907" s="40"/>
      <c r="H907" s="40"/>
      <c r="I907" s="219"/>
      <c r="J907" s="40"/>
      <c r="K907" s="40"/>
      <c r="L907" s="44"/>
      <c r="M907" s="220"/>
      <c r="N907" s="221"/>
      <c r="O907" s="84"/>
      <c r="P907" s="84"/>
      <c r="Q907" s="84"/>
      <c r="R907" s="84"/>
      <c r="S907" s="84"/>
      <c r="T907" s="85"/>
      <c r="U907" s="38"/>
      <c r="V907" s="38"/>
      <c r="W907" s="38"/>
      <c r="X907" s="38"/>
      <c r="Y907" s="38"/>
      <c r="Z907" s="38"/>
      <c r="AA907" s="38"/>
      <c r="AB907" s="38"/>
      <c r="AC907" s="38"/>
      <c r="AD907" s="38"/>
      <c r="AE907" s="38"/>
      <c r="AT907" s="17" t="s">
        <v>170</v>
      </c>
      <c r="AU907" s="17" t="s">
        <v>168</v>
      </c>
    </row>
    <row r="908" s="2" customFormat="1" ht="14.4" customHeight="1">
      <c r="A908" s="38"/>
      <c r="B908" s="39"/>
      <c r="C908" s="254" t="s">
        <v>768</v>
      </c>
      <c r="D908" s="254" t="s">
        <v>203</v>
      </c>
      <c r="E908" s="255" t="s">
        <v>769</v>
      </c>
      <c r="F908" s="256" t="s">
        <v>770</v>
      </c>
      <c r="G908" s="257" t="s">
        <v>712</v>
      </c>
      <c r="H908" s="258">
        <v>1</v>
      </c>
      <c r="I908" s="259"/>
      <c r="J908" s="260">
        <f>ROUND(I908*H908,2)</f>
        <v>0</v>
      </c>
      <c r="K908" s="256" t="s">
        <v>166</v>
      </c>
      <c r="L908" s="261"/>
      <c r="M908" s="262" t="s">
        <v>19</v>
      </c>
      <c r="N908" s="263" t="s">
        <v>44</v>
      </c>
      <c r="O908" s="84"/>
      <c r="P908" s="213">
        <f>O908*H908</f>
        <v>0</v>
      </c>
      <c r="Q908" s="213">
        <v>0.023</v>
      </c>
      <c r="R908" s="213">
        <f>Q908*H908</f>
        <v>0.023</v>
      </c>
      <c r="S908" s="213">
        <v>0</v>
      </c>
      <c r="T908" s="214">
        <f>S908*H908</f>
        <v>0</v>
      </c>
      <c r="U908" s="38"/>
      <c r="V908" s="38"/>
      <c r="W908" s="38"/>
      <c r="X908" s="38"/>
      <c r="Y908" s="38"/>
      <c r="Z908" s="38"/>
      <c r="AA908" s="38"/>
      <c r="AB908" s="38"/>
      <c r="AC908" s="38"/>
      <c r="AD908" s="38"/>
      <c r="AE908" s="38"/>
      <c r="AR908" s="215" t="s">
        <v>387</v>
      </c>
      <c r="AT908" s="215" t="s">
        <v>203</v>
      </c>
      <c r="AU908" s="215" t="s">
        <v>168</v>
      </c>
      <c r="AY908" s="17" t="s">
        <v>158</v>
      </c>
      <c r="BE908" s="216">
        <f>IF(N908="základní",J908,0)</f>
        <v>0</v>
      </c>
      <c r="BF908" s="216">
        <f>IF(N908="snížená",J908,0)</f>
        <v>0</v>
      </c>
      <c r="BG908" s="216">
        <f>IF(N908="zákl. přenesená",J908,0)</f>
        <v>0</v>
      </c>
      <c r="BH908" s="216">
        <f>IF(N908="sníž. přenesená",J908,0)</f>
        <v>0</v>
      </c>
      <c r="BI908" s="216">
        <f>IF(N908="nulová",J908,0)</f>
        <v>0</v>
      </c>
      <c r="BJ908" s="17" t="s">
        <v>168</v>
      </c>
      <c r="BK908" s="216">
        <f>ROUND(I908*H908,2)</f>
        <v>0</v>
      </c>
      <c r="BL908" s="17" t="s">
        <v>299</v>
      </c>
      <c r="BM908" s="215" t="s">
        <v>771</v>
      </c>
    </row>
    <row r="909" s="13" customFormat="1">
      <c r="A909" s="13"/>
      <c r="B909" s="222"/>
      <c r="C909" s="223"/>
      <c r="D909" s="217" t="s">
        <v>172</v>
      </c>
      <c r="E909" s="224" t="s">
        <v>19</v>
      </c>
      <c r="F909" s="225" t="s">
        <v>772</v>
      </c>
      <c r="G909" s="223"/>
      <c r="H909" s="224" t="s">
        <v>19</v>
      </c>
      <c r="I909" s="226"/>
      <c r="J909" s="223"/>
      <c r="K909" s="223"/>
      <c r="L909" s="227"/>
      <c r="M909" s="228"/>
      <c r="N909" s="229"/>
      <c r="O909" s="229"/>
      <c r="P909" s="229"/>
      <c r="Q909" s="229"/>
      <c r="R909" s="229"/>
      <c r="S909" s="229"/>
      <c r="T909" s="230"/>
      <c r="U909" s="13"/>
      <c r="V909" s="13"/>
      <c r="W909" s="13"/>
      <c r="X909" s="13"/>
      <c r="Y909" s="13"/>
      <c r="Z909" s="13"/>
      <c r="AA909" s="13"/>
      <c r="AB909" s="13"/>
      <c r="AC909" s="13"/>
      <c r="AD909" s="13"/>
      <c r="AE909" s="13"/>
      <c r="AT909" s="231" t="s">
        <v>172</v>
      </c>
      <c r="AU909" s="231" t="s">
        <v>168</v>
      </c>
      <c r="AV909" s="13" t="s">
        <v>80</v>
      </c>
      <c r="AW909" s="13" t="s">
        <v>33</v>
      </c>
      <c r="AX909" s="13" t="s">
        <v>72</v>
      </c>
      <c r="AY909" s="231" t="s">
        <v>158</v>
      </c>
    </row>
    <row r="910" s="14" customFormat="1">
      <c r="A910" s="14"/>
      <c r="B910" s="232"/>
      <c r="C910" s="233"/>
      <c r="D910" s="217" t="s">
        <v>172</v>
      </c>
      <c r="E910" s="234" t="s">
        <v>19</v>
      </c>
      <c r="F910" s="235" t="s">
        <v>80</v>
      </c>
      <c r="G910" s="233"/>
      <c r="H910" s="236">
        <v>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172</v>
      </c>
      <c r="AU910" s="242" t="s">
        <v>168</v>
      </c>
      <c r="AV910" s="14" t="s">
        <v>168</v>
      </c>
      <c r="AW910" s="14" t="s">
        <v>33</v>
      </c>
      <c r="AX910" s="14" t="s">
        <v>80</v>
      </c>
      <c r="AY910" s="242" t="s">
        <v>158</v>
      </c>
    </row>
    <row r="911" s="2" customFormat="1" ht="24.15" customHeight="1">
      <c r="A911" s="38"/>
      <c r="B911" s="39"/>
      <c r="C911" s="204" t="s">
        <v>773</v>
      </c>
      <c r="D911" s="204" t="s">
        <v>162</v>
      </c>
      <c r="E911" s="205" t="s">
        <v>774</v>
      </c>
      <c r="F911" s="206" t="s">
        <v>775</v>
      </c>
      <c r="G911" s="207" t="s">
        <v>712</v>
      </c>
      <c r="H911" s="208">
        <v>2</v>
      </c>
      <c r="I911" s="209"/>
      <c r="J911" s="210">
        <f>ROUND(I911*H911,2)</f>
        <v>0</v>
      </c>
      <c r="K911" s="206" t="s">
        <v>166</v>
      </c>
      <c r="L911" s="44"/>
      <c r="M911" s="211" t="s">
        <v>19</v>
      </c>
      <c r="N911" s="212" t="s">
        <v>44</v>
      </c>
      <c r="O911" s="84"/>
      <c r="P911" s="213">
        <f>O911*H911</f>
        <v>0</v>
      </c>
      <c r="Q911" s="213">
        <v>0</v>
      </c>
      <c r="R911" s="213">
        <f>Q911*H911</f>
        <v>0</v>
      </c>
      <c r="S911" s="213">
        <v>0</v>
      </c>
      <c r="T911" s="214">
        <f>S911*H911</f>
        <v>0</v>
      </c>
      <c r="U911" s="38"/>
      <c r="V911" s="38"/>
      <c r="W911" s="38"/>
      <c r="X911" s="38"/>
      <c r="Y911" s="38"/>
      <c r="Z911" s="38"/>
      <c r="AA911" s="38"/>
      <c r="AB911" s="38"/>
      <c r="AC911" s="38"/>
      <c r="AD911" s="38"/>
      <c r="AE911" s="38"/>
      <c r="AR911" s="215" t="s">
        <v>299</v>
      </c>
      <c r="AT911" s="215" t="s">
        <v>162</v>
      </c>
      <c r="AU911" s="215" t="s">
        <v>168</v>
      </c>
      <c r="AY911" s="17" t="s">
        <v>158</v>
      </c>
      <c r="BE911" s="216">
        <f>IF(N911="základní",J911,0)</f>
        <v>0</v>
      </c>
      <c r="BF911" s="216">
        <f>IF(N911="snížená",J911,0)</f>
        <v>0</v>
      </c>
      <c r="BG911" s="216">
        <f>IF(N911="zákl. přenesená",J911,0)</f>
        <v>0</v>
      </c>
      <c r="BH911" s="216">
        <f>IF(N911="sníž. přenesená",J911,0)</f>
        <v>0</v>
      </c>
      <c r="BI911" s="216">
        <f>IF(N911="nulová",J911,0)</f>
        <v>0</v>
      </c>
      <c r="BJ911" s="17" t="s">
        <v>168</v>
      </c>
      <c r="BK911" s="216">
        <f>ROUND(I911*H911,2)</f>
        <v>0</v>
      </c>
      <c r="BL911" s="17" t="s">
        <v>299</v>
      </c>
      <c r="BM911" s="215" t="s">
        <v>776</v>
      </c>
    </row>
    <row r="912" s="2" customFormat="1" ht="14.4" customHeight="1">
      <c r="A912" s="38"/>
      <c r="B912" s="39"/>
      <c r="C912" s="254" t="s">
        <v>777</v>
      </c>
      <c r="D912" s="254" t="s">
        <v>203</v>
      </c>
      <c r="E912" s="255" t="s">
        <v>778</v>
      </c>
      <c r="F912" s="256" t="s">
        <v>779</v>
      </c>
      <c r="G912" s="257" t="s">
        <v>712</v>
      </c>
      <c r="H912" s="258">
        <v>2</v>
      </c>
      <c r="I912" s="259"/>
      <c r="J912" s="260">
        <f>ROUND(I912*H912,2)</f>
        <v>0</v>
      </c>
      <c r="K912" s="256" t="s">
        <v>166</v>
      </c>
      <c r="L912" s="261"/>
      <c r="M912" s="262" t="s">
        <v>19</v>
      </c>
      <c r="N912" s="263" t="s">
        <v>44</v>
      </c>
      <c r="O912" s="84"/>
      <c r="P912" s="213">
        <f>O912*H912</f>
        <v>0</v>
      </c>
      <c r="Q912" s="213">
        <v>0.0023999999999999998</v>
      </c>
      <c r="R912" s="213">
        <f>Q912*H912</f>
        <v>0.0047999999999999996</v>
      </c>
      <c r="S912" s="213">
        <v>0</v>
      </c>
      <c r="T912" s="214">
        <f>S912*H912</f>
        <v>0</v>
      </c>
      <c r="U912" s="38"/>
      <c r="V912" s="38"/>
      <c r="W912" s="38"/>
      <c r="X912" s="38"/>
      <c r="Y912" s="38"/>
      <c r="Z912" s="38"/>
      <c r="AA912" s="38"/>
      <c r="AB912" s="38"/>
      <c r="AC912" s="38"/>
      <c r="AD912" s="38"/>
      <c r="AE912" s="38"/>
      <c r="AR912" s="215" t="s">
        <v>387</v>
      </c>
      <c r="AT912" s="215" t="s">
        <v>203</v>
      </c>
      <c r="AU912" s="215" t="s">
        <v>168</v>
      </c>
      <c r="AY912" s="17" t="s">
        <v>158</v>
      </c>
      <c r="BE912" s="216">
        <f>IF(N912="základní",J912,0)</f>
        <v>0</v>
      </c>
      <c r="BF912" s="216">
        <f>IF(N912="snížená",J912,0)</f>
        <v>0</v>
      </c>
      <c r="BG912" s="216">
        <f>IF(N912="zákl. přenesená",J912,0)</f>
        <v>0</v>
      </c>
      <c r="BH912" s="216">
        <f>IF(N912="sníž. přenesená",J912,0)</f>
        <v>0</v>
      </c>
      <c r="BI912" s="216">
        <f>IF(N912="nulová",J912,0)</f>
        <v>0</v>
      </c>
      <c r="BJ912" s="17" t="s">
        <v>168</v>
      </c>
      <c r="BK912" s="216">
        <f>ROUND(I912*H912,2)</f>
        <v>0</v>
      </c>
      <c r="BL912" s="17" t="s">
        <v>299</v>
      </c>
      <c r="BM912" s="215" t="s">
        <v>780</v>
      </c>
    </row>
    <row r="913" s="2" customFormat="1" ht="24.15" customHeight="1">
      <c r="A913" s="38"/>
      <c r="B913" s="39"/>
      <c r="C913" s="204" t="s">
        <v>781</v>
      </c>
      <c r="D913" s="204" t="s">
        <v>162</v>
      </c>
      <c r="E913" s="205" t="s">
        <v>782</v>
      </c>
      <c r="F913" s="206" t="s">
        <v>783</v>
      </c>
      <c r="G913" s="207" t="s">
        <v>712</v>
      </c>
      <c r="H913" s="208">
        <v>1</v>
      </c>
      <c r="I913" s="209"/>
      <c r="J913" s="210">
        <f>ROUND(I913*H913,2)</f>
        <v>0</v>
      </c>
      <c r="K913" s="206" t="s">
        <v>166</v>
      </c>
      <c r="L913" s="44"/>
      <c r="M913" s="211" t="s">
        <v>19</v>
      </c>
      <c r="N913" s="212" t="s">
        <v>44</v>
      </c>
      <c r="O913" s="84"/>
      <c r="P913" s="213">
        <f>O913*H913</f>
        <v>0</v>
      </c>
      <c r="Q913" s="213">
        <v>0</v>
      </c>
      <c r="R913" s="213">
        <f>Q913*H913</f>
        <v>0</v>
      </c>
      <c r="S913" s="213">
        <v>0</v>
      </c>
      <c r="T913" s="214">
        <f>S913*H913</f>
        <v>0</v>
      </c>
      <c r="U913" s="38"/>
      <c r="V913" s="38"/>
      <c r="W913" s="38"/>
      <c r="X913" s="38"/>
      <c r="Y913" s="38"/>
      <c r="Z913" s="38"/>
      <c r="AA913" s="38"/>
      <c r="AB913" s="38"/>
      <c r="AC913" s="38"/>
      <c r="AD913" s="38"/>
      <c r="AE913" s="38"/>
      <c r="AR913" s="215" t="s">
        <v>299</v>
      </c>
      <c r="AT913" s="215" t="s">
        <v>162</v>
      </c>
      <c r="AU913" s="215" t="s">
        <v>168</v>
      </c>
      <c r="AY913" s="17" t="s">
        <v>158</v>
      </c>
      <c r="BE913" s="216">
        <f>IF(N913="základní",J913,0)</f>
        <v>0</v>
      </c>
      <c r="BF913" s="216">
        <f>IF(N913="snížená",J913,0)</f>
        <v>0</v>
      </c>
      <c r="BG913" s="216">
        <f>IF(N913="zákl. přenesená",J913,0)</f>
        <v>0</v>
      </c>
      <c r="BH913" s="216">
        <f>IF(N913="sníž. přenesená",J913,0)</f>
        <v>0</v>
      </c>
      <c r="BI913" s="216">
        <f>IF(N913="nulová",J913,0)</f>
        <v>0</v>
      </c>
      <c r="BJ913" s="17" t="s">
        <v>168</v>
      </c>
      <c r="BK913" s="216">
        <f>ROUND(I913*H913,2)</f>
        <v>0</v>
      </c>
      <c r="BL913" s="17" t="s">
        <v>299</v>
      </c>
      <c r="BM913" s="215" t="s">
        <v>784</v>
      </c>
    </row>
    <row r="914" s="2" customFormat="1" ht="24.15" customHeight="1">
      <c r="A914" s="38"/>
      <c r="B914" s="39"/>
      <c r="C914" s="254" t="s">
        <v>785</v>
      </c>
      <c r="D914" s="254" t="s">
        <v>203</v>
      </c>
      <c r="E914" s="255" t="s">
        <v>786</v>
      </c>
      <c r="F914" s="256" t="s">
        <v>787</v>
      </c>
      <c r="G914" s="257" t="s">
        <v>788</v>
      </c>
      <c r="H914" s="258">
        <v>1</v>
      </c>
      <c r="I914" s="259"/>
      <c r="J914" s="260">
        <f>ROUND(I914*H914,2)</f>
        <v>0</v>
      </c>
      <c r="K914" s="256" t="s">
        <v>19</v>
      </c>
      <c r="L914" s="261"/>
      <c r="M914" s="262" t="s">
        <v>19</v>
      </c>
      <c r="N914" s="263" t="s">
        <v>44</v>
      </c>
      <c r="O914" s="84"/>
      <c r="P914" s="213">
        <f>O914*H914</f>
        <v>0</v>
      </c>
      <c r="Q914" s="213">
        <v>0</v>
      </c>
      <c r="R914" s="213">
        <f>Q914*H914</f>
        <v>0</v>
      </c>
      <c r="S914" s="213">
        <v>0</v>
      </c>
      <c r="T914" s="214">
        <f>S914*H914</f>
        <v>0</v>
      </c>
      <c r="U914" s="38"/>
      <c r="V914" s="38"/>
      <c r="W914" s="38"/>
      <c r="X914" s="38"/>
      <c r="Y914" s="38"/>
      <c r="Z914" s="38"/>
      <c r="AA914" s="38"/>
      <c r="AB914" s="38"/>
      <c r="AC914" s="38"/>
      <c r="AD914" s="38"/>
      <c r="AE914" s="38"/>
      <c r="AR914" s="215" t="s">
        <v>387</v>
      </c>
      <c r="AT914" s="215" t="s">
        <v>203</v>
      </c>
      <c r="AU914" s="215" t="s">
        <v>168</v>
      </c>
      <c r="AY914" s="17" t="s">
        <v>158</v>
      </c>
      <c r="BE914" s="216">
        <f>IF(N914="základní",J914,0)</f>
        <v>0</v>
      </c>
      <c r="BF914" s="216">
        <f>IF(N914="snížená",J914,0)</f>
        <v>0</v>
      </c>
      <c r="BG914" s="216">
        <f>IF(N914="zákl. přenesená",J914,0)</f>
        <v>0</v>
      </c>
      <c r="BH914" s="216">
        <f>IF(N914="sníž. přenesená",J914,0)</f>
        <v>0</v>
      </c>
      <c r="BI914" s="216">
        <f>IF(N914="nulová",J914,0)</f>
        <v>0</v>
      </c>
      <c r="BJ914" s="17" t="s">
        <v>168</v>
      </c>
      <c r="BK914" s="216">
        <f>ROUND(I914*H914,2)</f>
        <v>0</v>
      </c>
      <c r="BL914" s="17" t="s">
        <v>299</v>
      </c>
      <c r="BM914" s="215" t="s">
        <v>789</v>
      </c>
    </row>
    <row r="915" s="2" customFormat="1" ht="37.8" customHeight="1">
      <c r="A915" s="38"/>
      <c r="B915" s="39"/>
      <c r="C915" s="204" t="s">
        <v>790</v>
      </c>
      <c r="D915" s="204" t="s">
        <v>162</v>
      </c>
      <c r="E915" s="205" t="s">
        <v>791</v>
      </c>
      <c r="F915" s="206" t="s">
        <v>792</v>
      </c>
      <c r="G915" s="207" t="s">
        <v>669</v>
      </c>
      <c r="H915" s="264"/>
      <c r="I915" s="209"/>
      <c r="J915" s="210">
        <f>ROUND(I915*H915,2)</f>
        <v>0</v>
      </c>
      <c r="K915" s="206" t="s">
        <v>166</v>
      </c>
      <c r="L915" s="44"/>
      <c r="M915" s="211" t="s">
        <v>19</v>
      </c>
      <c r="N915" s="212" t="s">
        <v>44</v>
      </c>
      <c r="O915" s="84"/>
      <c r="P915" s="213">
        <f>O915*H915</f>
        <v>0</v>
      </c>
      <c r="Q915" s="213">
        <v>0</v>
      </c>
      <c r="R915" s="213">
        <f>Q915*H915</f>
        <v>0</v>
      </c>
      <c r="S915" s="213">
        <v>0</v>
      </c>
      <c r="T915" s="214">
        <f>S915*H915</f>
        <v>0</v>
      </c>
      <c r="U915" s="38"/>
      <c r="V915" s="38"/>
      <c r="W915" s="38"/>
      <c r="X915" s="38"/>
      <c r="Y915" s="38"/>
      <c r="Z915" s="38"/>
      <c r="AA915" s="38"/>
      <c r="AB915" s="38"/>
      <c r="AC915" s="38"/>
      <c r="AD915" s="38"/>
      <c r="AE915" s="38"/>
      <c r="AR915" s="215" t="s">
        <v>299</v>
      </c>
      <c r="AT915" s="215" t="s">
        <v>162</v>
      </c>
      <c r="AU915" s="215" t="s">
        <v>168</v>
      </c>
      <c r="AY915" s="17" t="s">
        <v>158</v>
      </c>
      <c r="BE915" s="216">
        <f>IF(N915="základní",J915,0)</f>
        <v>0</v>
      </c>
      <c r="BF915" s="216">
        <f>IF(N915="snížená",J915,0)</f>
        <v>0</v>
      </c>
      <c r="BG915" s="216">
        <f>IF(N915="zákl. přenesená",J915,0)</f>
        <v>0</v>
      </c>
      <c r="BH915" s="216">
        <f>IF(N915="sníž. přenesená",J915,0)</f>
        <v>0</v>
      </c>
      <c r="BI915" s="216">
        <f>IF(N915="nulová",J915,0)</f>
        <v>0</v>
      </c>
      <c r="BJ915" s="17" t="s">
        <v>168</v>
      </c>
      <c r="BK915" s="216">
        <f>ROUND(I915*H915,2)</f>
        <v>0</v>
      </c>
      <c r="BL915" s="17" t="s">
        <v>299</v>
      </c>
      <c r="BM915" s="215" t="s">
        <v>793</v>
      </c>
    </row>
    <row r="916" s="2" customFormat="1">
      <c r="A916" s="38"/>
      <c r="B916" s="39"/>
      <c r="C916" s="40"/>
      <c r="D916" s="217" t="s">
        <v>170</v>
      </c>
      <c r="E916" s="40"/>
      <c r="F916" s="218" t="s">
        <v>794</v>
      </c>
      <c r="G916" s="40"/>
      <c r="H916" s="40"/>
      <c r="I916" s="219"/>
      <c r="J916" s="40"/>
      <c r="K916" s="40"/>
      <c r="L916" s="44"/>
      <c r="M916" s="220"/>
      <c r="N916" s="221"/>
      <c r="O916" s="84"/>
      <c r="P916" s="84"/>
      <c r="Q916" s="84"/>
      <c r="R916" s="84"/>
      <c r="S916" s="84"/>
      <c r="T916" s="85"/>
      <c r="U916" s="38"/>
      <c r="V916" s="38"/>
      <c r="W916" s="38"/>
      <c r="X916" s="38"/>
      <c r="Y916" s="38"/>
      <c r="Z916" s="38"/>
      <c r="AA916" s="38"/>
      <c r="AB916" s="38"/>
      <c r="AC916" s="38"/>
      <c r="AD916" s="38"/>
      <c r="AE916" s="38"/>
      <c r="AT916" s="17" t="s">
        <v>170</v>
      </c>
      <c r="AU916" s="17" t="s">
        <v>168</v>
      </c>
    </row>
    <row r="917" s="12" customFormat="1" ht="22.8" customHeight="1">
      <c r="A917" s="12"/>
      <c r="B917" s="188"/>
      <c r="C917" s="189"/>
      <c r="D917" s="190" t="s">
        <v>71</v>
      </c>
      <c r="E917" s="202" t="s">
        <v>795</v>
      </c>
      <c r="F917" s="202" t="s">
        <v>796</v>
      </c>
      <c r="G917" s="189"/>
      <c r="H917" s="189"/>
      <c r="I917" s="192"/>
      <c r="J917" s="203">
        <f>BK917</f>
        <v>0</v>
      </c>
      <c r="K917" s="189"/>
      <c r="L917" s="194"/>
      <c r="M917" s="195"/>
      <c r="N917" s="196"/>
      <c r="O917" s="196"/>
      <c r="P917" s="197">
        <f>SUM(P918:P922)</f>
        <v>0</v>
      </c>
      <c r="Q917" s="196"/>
      <c r="R917" s="197">
        <f>SUM(R918:R922)</f>
        <v>0.038539999999999998</v>
      </c>
      <c r="S917" s="196"/>
      <c r="T917" s="198">
        <f>SUM(T918:T922)</f>
        <v>0</v>
      </c>
      <c r="U917" s="12"/>
      <c r="V917" s="12"/>
      <c r="W917" s="12"/>
      <c r="X917" s="12"/>
      <c r="Y917" s="12"/>
      <c r="Z917" s="12"/>
      <c r="AA917" s="12"/>
      <c r="AB917" s="12"/>
      <c r="AC917" s="12"/>
      <c r="AD917" s="12"/>
      <c r="AE917" s="12"/>
      <c r="AR917" s="199" t="s">
        <v>168</v>
      </c>
      <c r="AT917" s="200" t="s">
        <v>71</v>
      </c>
      <c r="AU917" s="200" t="s">
        <v>80</v>
      </c>
      <c r="AY917" s="199" t="s">
        <v>158</v>
      </c>
      <c r="BK917" s="201">
        <f>SUM(BK918:BK922)</f>
        <v>0</v>
      </c>
    </row>
    <row r="918" s="2" customFormat="1" ht="37.8" customHeight="1">
      <c r="A918" s="38"/>
      <c r="B918" s="39"/>
      <c r="C918" s="204" t="s">
        <v>797</v>
      </c>
      <c r="D918" s="204" t="s">
        <v>162</v>
      </c>
      <c r="E918" s="205" t="s">
        <v>798</v>
      </c>
      <c r="F918" s="206" t="s">
        <v>799</v>
      </c>
      <c r="G918" s="207" t="s">
        <v>712</v>
      </c>
      <c r="H918" s="208">
        <v>1</v>
      </c>
      <c r="I918" s="209"/>
      <c r="J918" s="210">
        <f>ROUND(I918*H918,2)</f>
        <v>0</v>
      </c>
      <c r="K918" s="206" t="s">
        <v>166</v>
      </c>
      <c r="L918" s="44"/>
      <c r="M918" s="211" t="s">
        <v>19</v>
      </c>
      <c r="N918" s="212" t="s">
        <v>44</v>
      </c>
      <c r="O918" s="84"/>
      <c r="P918" s="213">
        <f>O918*H918</f>
        <v>0</v>
      </c>
      <c r="Q918" s="213">
        <v>4.0000000000000003E-05</v>
      </c>
      <c r="R918" s="213">
        <f>Q918*H918</f>
        <v>4.0000000000000003E-05</v>
      </c>
      <c r="S918" s="213">
        <v>0</v>
      </c>
      <c r="T918" s="214">
        <f>S918*H918</f>
        <v>0</v>
      </c>
      <c r="U918" s="38"/>
      <c r="V918" s="38"/>
      <c r="W918" s="38"/>
      <c r="X918" s="38"/>
      <c r="Y918" s="38"/>
      <c r="Z918" s="38"/>
      <c r="AA918" s="38"/>
      <c r="AB918" s="38"/>
      <c r="AC918" s="38"/>
      <c r="AD918" s="38"/>
      <c r="AE918" s="38"/>
      <c r="AR918" s="215" t="s">
        <v>299</v>
      </c>
      <c r="AT918" s="215" t="s">
        <v>162</v>
      </c>
      <c r="AU918" s="215" t="s">
        <v>168</v>
      </c>
      <c r="AY918" s="17" t="s">
        <v>158</v>
      </c>
      <c r="BE918" s="216">
        <f>IF(N918="základní",J918,0)</f>
        <v>0</v>
      </c>
      <c r="BF918" s="216">
        <f>IF(N918="snížená",J918,0)</f>
        <v>0</v>
      </c>
      <c r="BG918" s="216">
        <f>IF(N918="zákl. přenesená",J918,0)</f>
        <v>0</v>
      </c>
      <c r="BH918" s="216">
        <f>IF(N918="sníž. přenesená",J918,0)</f>
        <v>0</v>
      </c>
      <c r="BI918" s="216">
        <f>IF(N918="nulová",J918,0)</f>
        <v>0</v>
      </c>
      <c r="BJ918" s="17" t="s">
        <v>168</v>
      </c>
      <c r="BK918" s="216">
        <f>ROUND(I918*H918,2)</f>
        <v>0</v>
      </c>
      <c r="BL918" s="17" t="s">
        <v>299</v>
      </c>
      <c r="BM918" s="215" t="s">
        <v>800</v>
      </c>
    </row>
    <row r="919" s="2" customFormat="1">
      <c r="A919" s="38"/>
      <c r="B919" s="39"/>
      <c r="C919" s="40"/>
      <c r="D919" s="217" t="s">
        <v>170</v>
      </c>
      <c r="E919" s="40"/>
      <c r="F919" s="218" t="s">
        <v>801</v>
      </c>
      <c r="G919" s="40"/>
      <c r="H919" s="40"/>
      <c r="I919" s="219"/>
      <c r="J919" s="40"/>
      <c r="K919" s="40"/>
      <c r="L919" s="44"/>
      <c r="M919" s="220"/>
      <c r="N919" s="221"/>
      <c r="O919" s="84"/>
      <c r="P919" s="84"/>
      <c r="Q919" s="84"/>
      <c r="R919" s="84"/>
      <c r="S919" s="84"/>
      <c r="T919" s="85"/>
      <c r="U919" s="38"/>
      <c r="V919" s="38"/>
      <c r="W919" s="38"/>
      <c r="X919" s="38"/>
      <c r="Y919" s="38"/>
      <c r="Z919" s="38"/>
      <c r="AA919" s="38"/>
      <c r="AB919" s="38"/>
      <c r="AC919" s="38"/>
      <c r="AD919" s="38"/>
      <c r="AE919" s="38"/>
      <c r="AT919" s="17" t="s">
        <v>170</v>
      </c>
      <c r="AU919" s="17" t="s">
        <v>168</v>
      </c>
    </row>
    <row r="920" s="2" customFormat="1" ht="37.8" customHeight="1">
      <c r="A920" s="38"/>
      <c r="B920" s="39"/>
      <c r="C920" s="254" t="s">
        <v>802</v>
      </c>
      <c r="D920" s="254" t="s">
        <v>203</v>
      </c>
      <c r="E920" s="255" t="s">
        <v>803</v>
      </c>
      <c r="F920" s="256" t="s">
        <v>804</v>
      </c>
      <c r="G920" s="257" t="s">
        <v>712</v>
      </c>
      <c r="H920" s="258">
        <v>1</v>
      </c>
      <c r="I920" s="259"/>
      <c r="J920" s="260">
        <f>ROUND(I920*H920,2)</f>
        <v>0</v>
      </c>
      <c r="K920" s="256" t="s">
        <v>166</v>
      </c>
      <c r="L920" s="261"/>
      <c r="M920" s="262" t="s">
        <v>19</v>
      </c>
      <c r="N920" s="263" t="s">
        <v>44</v>
      </c>
      <c r="O920" s="84"/>
      <c r="P920" s="213">
        <f>O920*H920</f>
        <v>0</v>
      </c>
      <c r="Q920" s="213">
        <v>0.0385</v>
      </c>
      <c r="R920" s="213">
        <f>Q920*H920</f>
        <v>0.0385</v>
      </c>
      <c r="S920" s="213">
        <v>0</v>
      </c>
      <c r="T920" s="214">
        <f>S920*H920</f>
        <v>0</v>
      </c>
      <c r="U920" s="38"/>
      <c r="V920" s="38"/>
      <c r="W920" s="38"/>
      <c r="X920" s="38"/>
      <c r="Y920" s="38"/>
      <c r="Z920" s="38"/>
      <c r="AA920" s="38"/>
      <c r="AB920" s="38"/>
      <c r="AC920" s="38"/>
      <c r="AD920" s="38"/>
      <c r="AE920" s="38"/>
      <c r="AR920" s="215" t="s">
        <v>387</v>
      </c>
      <c r="AT920" s="215" t="s">
        <v>203</v>
      </c>
      <c r="AU920" s="215" t="s">
        <v>168</v>
      </c>
      <c r="AY920" s="17" t="s">
        <v>158</v>
      </c>
      <c r="BE920" s="216">
        <f>IF(N920="základní",J920,0)</f>
        <v>0</v>
      </c>
      <c r="BF920" s="216">
        <f>IF(N920="snížená",J920,0)</f>
        <v>0</v>
      </c>
      <c r="BG920" s="216">
        <f>IF(N920="zákl. přenesená",J920,0)</f>
        <v>0</v>
      </c>
      <c r="BH920" s="216">
        <f>IF(N920="sníž. přenesená",J920,0)</f>
        <v>0</v>
      </c>
      <c r="BI920" s="216">
        <f>IF(N920="nulová",J920,0)</f>
        <v>0</v>
      </c>
      <c r="BJ920" s="17" t="s">
        <v>168</v>
      </c>
      <c r="BK920" s="216">
        <f>ROUND(I920*H920,2)</f>
        <v>0</v>
      </c>
      <c r="BL920" s="17" t="s">
        <v>299</v>
      </c>
      <c r="BM920" s="215" t="s">
        <v>805</v>
      </c>
    </row>
    <row r="921" s="2" customFormat="1" ht="37.8" customHeight="1">
      <c r="A921" s="38"/>
      <c r="B921" s="39"/>
      <c r="C921" s="204" t="s">
        <v>806</v>
      </c>
      <c r="D921" s="204" t="s">
        <v>162</v>
      </c>
      <c r="E921" s="205" t="s">
        <v>807</v>
      </c>
      <c r="F921" s="206" t="s">
        <v>808</v>
      </c>
      <c r="G921" s="207" t="s">
        <v>516</v>
      </c>
      <c r="H921" s="208">
        <v>0.039</v>
      </c>
      <c r="I921" s="209"/>
      <c r="J921" s="210">
        <f>ROUND(I921*H921,2)</f>
        <v>0</v>
      </c>
      <c r="K921" s="206" t="s">
        <v>166</v>
      </c>
      <c r="L921" s="44"/>
      <c r="M921" s="211" t="s">
        <v>19</v>
      </c>
      <c r="N921" s="212" t="s">
        <v>44</v>
      </c>
      <c r="O921" s="84"/>
      <c r="P921" s="213">
        <f>O921*H921</f>
        <v>0</v>
      </c>
      <c r="Q921" s="213">
        <v>0</v>
      </c>
      <c r="R921" s="213">
        <f>Q921*H921</f>
        <v>0</v>
      </c>
      <c r="S921" s="213">
        <v>0</v>
      </c>
      <c r="T921" s="214">
        <f>S921*H921</f>
        <v>0</v>
      </c>
      <c r="U921" s="38"/>
      <c r="V921" s="38"/>
      <c r="W921" s="38"/>
      <c r="X921" s="38"/>
      <c r="Y921" s="38"/>
      <c r="Z921" s="38"/>
      <c r="AA921" s="38"/>
      <c r="AB921" s="38"/>
      <c r="AC921" s="38"/>
      <c r="AD921" s="38"/>
      <c r="AE921" s="38"/>
      <c r="AR921" s="215" t="s">
        <v>299</v>
      </c>
      <c r="AT921" s="215" t="s">
        <v>162</v>
      </c>
      <c r="AU921" s="215" t="s">
        <v>168</v>
      </c>
      <c r="AY921" s="17" t="s">
        <v>158</v>
      </c>
      <c r="BE921" s="216">
        <f>IF(N921="základní",J921,0)</f>
        <v>0</v>
      </c>
      <c r="BF921" s="216">
        <f>IF(N921="snížená",J921,0)</f>
        <v>0</v>
      </c>
      <c r="BG921" s="216">
        <f>IF(N921="zákl. přenesená",J921,0)</f>
        <v>0</v>
      </c>
      <c r="BH921" s="216">
        <f>IF(N921="sníž. přenesená",J921,0)</f>
        <v>0</v>
      </c>
      <c r="BI921" s="216">
        <f>IF(N921="nulová",J921,0)</f>
        <v>0</v>
      </c>
      <c r="BJ921" s="17" t="s">
        <v>168</v>
      </c>
      <c r="BK921" s="216">
        <f>ROUND(I921*H921,2)</f>
        <v>0</v>
      </c>
      <c r="BL921" s="17" t="s">
        <v>299</v>
      </c>
      <c r="BM921" s="215" t="s">
        <v>809</v>
      </c>
    </row>
    <row r="922" s="2" customFormat="1">
      <c r="A922" s="38"/>
      <c r="B922" s="39"/>
      <c r="C922" s="40"/>
      <c r="D922" s="217" t="s">
        <v>170</v>
      </c>
      <c r="E922" s="40"/>
      <c r="F922" s="218" t="s">
        <v>810</v>
      </c>
      <c r="G922" s="40"/>
      <c r="H922" s="40"/>
      <c r="I922" s="219"/>
      <c r="J922" s="40"/>
      <c r="K922" s="40"/>
      <c r="L922" s="44"/>
      <c r="M922" s="220"/>
      <c r="N922" s="221"/>
      <c r="O922" s="84"/>
      <c r="P922" s="84"/>
      <c r="Q922" s="84"/>
      <c r="R922" s="84"/>
      <c r="S922" s="84"/>
      <c r="T922" s="85"/>
      <c r="U922" s="38"/>
      <c r="V922" s="38"/>
      <c r="W922" s="38"/>
      <c r="X922" s="38"/>
      <c r="Y922" s="38"/>
      <c r="Z922" s="38"/>
      <c r="AA922" s="38"/>
      <c r="AB922" s="38"/>
      <c r="AC922" s="38"/>
      <c r="AD922" s="38"/>
      <c r="AE922" s="38"/>
      <c r="AT922" s="17" t="s">
        <v>170</v>
      </c>
      <c r="AU922" s="17" t="s">
        <v>168</v>
      </c>
    </row>
    <row r="923" s="12" customFormat="1" ht="22.8" customHeight="1">
      <c r="A923" s="12"/>
      <c r="B923" s="188"/>
      <c r="C923" s="189"/>
      <c r="D923" s="190" t="s">
        <v>71</v>
      </c>
      <c r="E923" s="202" t="s">
        <v>811</v>
      </c>
      <c r="F923" s="202" t="s">
        <v>812</v>
      </c>
      <c r="G923" s="189"/>
      <c r="H923" s="189"/>
      <c r="I923" s="192"/>
      <c r="J923" s="203">
        <f>BK923</f>
        <v>0</v>
      </c>
      <c r="K923" s="189"/>
      <c r="L923" s="194"/>
      <c r="M923" s="195"/>
      <c r="N923" s="196"/>
      <c r="O923" s="196"/>
      <c r="P923" s="197">
        <f>SUM(P924:P934)</f>
        <v>0</v>
      </c>
      <c r="Q923" s="196"/>
      <c r="R923" s="197">
        <f>SUM(R924:R934)</f>
        <v>0.00050137999999999995</v>
      </c>
      <c r="S923" s="196"/>
      <c r="T923" s="198">
        <f>SUM(T924:T934)</f>
        <v>0</v>
      </c>
      <c r="U923" s="12"/>
      <c r="V923" s="12"/>
      <c r="W923" s="12"/>
      <c r="X923" s="12"/>
      <c r="Y923" s="12"/>
      <c r="Z923" s="12"/>
      <c r="AA923" s="12"/>
      <c r="AB923" s="12"/>
      <c r="AC923" s="12"/>
      <c r="AD923" s="12"/>
      <c r="AE923" s="12"/>
      <c r="AR923" s="199" t="s">
        <v>168</v>
      </c>
      <c r="AT923" s="200" t="s">
        <v>71</v>
      </c>
      <c r="AU923" s="200" t="s">
        <v>80</v>
      </c>
      <c r="AY923" s="199" t="s">
        <v>158</v>
      </c>
      <c r="BK923" s="201">
        <f>SUM(BK924:BK934)</f>
        <v>0</v>
      </c>
    </row>
    <row r="924" s="2" customFormat="1" ht="37.8" customHeight="1">
      <c r="A924" s="38"/>
      <c r="B924" s="39"/>
      <c r="C924" s="204" t="s">
        <v>813</v>
      </c>
      <c r="D924" s="204" t="s">
        <v>162</v>
      </c>
      <c r="E924" s="205" t="s">
        <v>814</v>
      </c>
      <c r="F924" s="206" t="s">
        <v>815</v>
      </c>
      <c r="G924" s="207" t="s">
        <v>165</v>
      </c>
      <c r="H924" s="208">
        <v>1.1659999999999999</v>
      </c>
      <c r="I924" s="209"/>
      <c r="J924" s="210">
        <f>ROUND(I924*H924,2)</f>
        <v>0</v>
      </c>
      <c r="K924" s="206" t="s">
        <v>166</v>
      </c>
      <c r="L924" s="44"/>
      <c r="M924" s="211" t="s">
        <v>19</v>
      </c>
      <c r="N924" s="212" t="s">
        <v>44</v>
      </c>
      <c r="O924" s="84"/>
      <c r="P924" s="213">
        <f>O924*H924</f>
        <v>0</v>
      </c>
      <c r="Q924" s="213">
        <v>6.9999999999999994E-05</v>
      </c>
      <c r="R924" s="213">
        <f>Q924*H924</f>
        <v>8.1619999999999981E-05</v>
      </c>
      <c r="S924" s="213">
        <v>0</v>
      </c>
      <c r="T924" s="214">
        <f>S924*H924</f>
        <v>0</v>
      </c>
      <c r="U924" s="38"/>
      <c r="V924" s="38"/>
      <c r="W924" s="38"/>
      <c r="X924" s="38"/>
      <c r="Y924" s="38"/>
      <c r="Z924" s="38"/>
      <c r="AA924" s="38"/>
      <c r="AB924" s="38"/>
      <c r="AC924" s="38"/>
      <c r="AD924" s="38"/>
      <c r="AE924" s="38"/>
      <c r="AR924" s="215" t="s">
        <v>299</v>
      </c>
      <c r="AT924" s="215" t="s">
        <v>162</v>
      </c>
      <c r="AU924" s="215" t="s">
        <v>168</v>
      </c>
      <c r="AY924" s="17" t="s">
        <v>158</v>
      </c>
      <c r="BE924" s="216">
        <f>IF(N924="základní",J924,0)</f>
        <v>0</v>
      </c>
      <c r="BF924" s="216">
        <f>IF(N924="snížená",J924,0)</f>
        <v>0</v>
      </c>
      <c r="BG924" s="216">
        <f>IF(N924="zákl. přenesená",J924,0)</f>
        <v>0</v>
      </c>
      <c r="BH924" s="216">
        <f>IF(N924="sníž. přenesená",J924,0)</f>
        <v>0</v>
      </c>
      <c r="BI924" s="216">
        <f>IF(N924="nulová",J924,0)</f>
        <v>0</v>
      </c>
      <c r="BJ924" s="17" t="s">
        <v>168</v>
      </c>
      <c r="BK924" s="216">
        <f>ROUND(I924*H924,2)</f>
        <v>0</v>
      </c>
      <c r="BL924" s="17" t="s">
        <v>299</v>
      </c>
      <c r="BM924" s="215" t="s">
        <v>816</v>
      </c>
    </row>
    <row r="925" s="13" customFormat="1">
      <c r="A925" s="13"/>
      <c r="B925" s="222"/>
      <c r="C925" s="223"/>
      <c r="D925" s="217" t="s">
        <v>172</v>
      </c>
      <c r="E925" s="224" t="s">
        <v>19</v>
      </c>
      <c r="F925" s="225" t="s">
        <v>817</v>
      </c>
      <c r="G925" s="223"/>
      <c r="H925" s="224" t="s">
        <v>19</v>
      </c>
      <c r="I925" s="226"/>
      <c r="J925" s="223"/>
      <c r="K925" s="223"/>
      <c r="L925" s="227"/>
      <c r="M925" s="228"/>
      <c r="N925" s="229"/>
      <c r="O925" s="229"/>
      <c r="P925" s="229"/>
      <c r="Q925" s="229"/>
      <c r="R925" s="229"/>
      <c r="S925" s="229"/>
      <c r="T925" s="230"/>
      <c r="U925" s="13"/>
      <c r="V925" s="13"/>
      <c r="W925" s="13"/>
      <c r="X925" s="13"/>
      <c r="Y925" s="13"/>
      <c r="Z925" s="13"/>
      <c r="AA925" s="13"/>
      <c r="AB925" s="13"/>
      <c r="AC925" s="13"/>
      <c r="AD925" s="13"/>
      <c r="AE925" s="13"/>
      <c r="AT925" s="231" t="s">
        <v>172</v>
      </c>
      <c r="AU925" s="231" t="s">
        <v>168</v>
      </c>
      <c r="AV925" s="13" t="s">
        <v>80</v>
      </c>
      <c r="AW925" s="13" t="s">
        <v>33</v>
      </c>
      <c r="AX925" s="13" t="s">
        <v>72</v>
      </c>
      <c r="AY925" s="231" t="s">
        <v>158</v>
      </c>
    </row>
    <row r="926" s="14" customFormat="1">
      <c r="A926" s="14"/>
      <c r="B926" s="232"/>
      <c r="C926" s="233"/>
      <c r="D926" s="217" t="s">
        <v>172</v>
      </c>
      <c r="E926" s="234" t="s">
        <v>19</v>
      </c>
      <c r="F926" s="235" t="s">
        <v>818</v>
      </c>
      <c r="G926" s="233"/>
      <c r="H926" s="236">
        <v>0.5</v>
      </c>
      <c r="I926" s="237"/>
      <c r="J926" s="233"/>
      <c r="K926" s="233"/>
      <c r="L926" s="238"/>
      <c r="M926" s="239"/>
      <c r="N926" s="240"/>
      <c r="O926" s="240"/>
      <c r="P926" s="240"/>
      <c r="Q926" s="240"/>
      <c r="R926" s="240"/>
      <c r="S926" s="240"/>
      <c r="T926" s="241"/>
      <c r="U926" s="14"/>
      <c r="V926" s="14"/>
      <c r="W926" s="14"/>
      <c r="X926" s="14"/>
      <c r="Y926" s="14"/>
      <c r="Z926" s="14"/>
      <c r="AA926" s="14"/>
      <c r="AB926" s="14"/>
      <c r="AC926" s="14"/>
      <c r="AD926" s="14"/>
      <c r="AE926" s="14"/>
      <c r="AT926" s="242" t="s">
        <v>172</v>
      </c>
      <c r="AU926" s="242" t="s">
        <v>168</v>
      </c>
      <c r="AV926" s="14" t="s">
        <v>168</v>
      </c>
      <c r="AW926" s="14" t="s">
        <v>33</v>
      </c>
      <c r="AX926" s="14" t="s">
        <v>72</v>
      </c>
      <c r="AY926" s="242" t="s">
        <v>158</v>
      </c>
    </row>
    <row r="927" s="13" customFormat="1">
      <c r="A927" s="13"/>
      <c r="B927" s="222"/>
      <c r="C927" s="223"/>
      <c r="D927" s="217" t="s">
        <v>172</v>
      </c>
      <c r="E927" s="224" t="s">
        <v>19</v>
      </c>
      <c r="F927" s="225" t="s">
        <v>819</v>
      </c>
      <c r="G927" s="223"/>
      <c r="H927" s="224" t="s">
        <v>19</v>
      </c>
      <c r="I927" s="226"/>
      <c r="J927" s="223"/>
      <c r="K927" s="223"/>
      <c r="L927" s="227"/>
      <c r="M927" s="228"/>
      <c r="N927" s="229"/>
      <c r="O927" s="229"/>
      <c r="P927" s="229"/>
      <c r="Q927" s="229"/>
      <c r="R927" s="229"/>
      <c r="S927" s="229"/>
      <c r="T927" s="230"/>
      <c r="U927" s="13"/>
      <c r="V927" s="13"/>
      <c r="W927" s="13"/>
      <c r="X927" s="13"/>
      <c r="Y927" s="13"/>
      <c r="Z927" s="13"/>
      <c r="AA927" s="13"/>
      <c r="AB927" s="13"/>
      <c r="AC927" s="13"/>
      <c r="AD927" s="13"/>
      <c r="AE927" s="13"/>
      <c r="AT927" s="231" t="s">
        <v>172</v>
      </c>
      <c r="AU927" s="231" t="s">
        <v>168</v>
      </c>
      <c r="AV927" s="13" t="s">
        <v>80</v>
      </c>
      <c r="AW927" s="13" t="s">
        <v>33</v>
      </c>
      <c r="AX927" s="13" t="s">
        <v>72</v>
      </c>
      <c r="AY927" s="231" t="s">
        <v>158</v>
      </c>
    </row>
    <row r="928" s="14" customFormat="1">
      <c r="A928" s="14"/>
      <c r="B928" s="232"/>
      <c r="C928" s="233"/>
      <c r="D928" s="217" t="s">
        <v>172</v>
      </c>
      <c r="E928" s="234" t="s">
        <v>19</v>
      </c>
      <c r="F928" s="235" t="s">
        <v>820</v>
      </c>
      <c r="G928" s="233"/>
      <c r="H928" s="236">
        <v>0.56000000000000005</v>
      </c>
      <c r="I928" s="237"/>
      <c r="J928" s="233"/>
      <c r="K928" s="233"/>
      <c r="L928" s="238"/>
      <c r="M928" s="239"/>
      <c r="N928" s="240"/>
      <c r="O928" s="240"/>
      <c r="P928" s="240"/>
      <c r="Q928" s="240"/>
      <c r="R928" s="240"/>
      <c r="S928" s="240"/>
      <c r="T928" s="241"/>
      <c r="U928" s="14"/>
      <c r="V928" s="14"/>
      <c r="W928" s="14"/>
      <c r="X928" s="14"/>
      <c r="Y928" s="14"/>
      <c r="Z928" s="14"/>
      <c r="AA928" s="14"/>
      <c r="AB928" s="14"/>
      <c r="AC928" s="14"/>
      <c r="AD928" s="14"/>
      <c r="AE928" s="14"/>
      <c r="AT928" s="242" t="s">
        <v>172</v>
      </c>
      <c r="AU928" s="242" t="s">
        <v>168</v>
      </c>
      <c r="AV928" s="14" t="s">
        <v>168</v>
      </c>
      <c r="AW928" s="14" t="s">
        <v>33</v>
      </c>
      <c r="AX928" s="14" t="s">
        <v>72</v>
      </c>
      <c r="AY928" s="242" t="s">
        <v>158</v>
      </c>
    </row>
    <row r="929" s="15" customFormat="1">
      <c r="A929" s="15"/>
      <c r="B929" s="243"/>
      <c r="C929" s="244"/>
      <c r="D929" s="217" t="s">
        <v>172</v>
      </c>
      <c r="E929" s="245" t="s">
        <v>19</v>
      </c>
      <c r="F929" s="246" t="s">
        <v>176</v>
      </c>
      <c r="G929" s="244"/>
      <c r="H929" s="247">
        <v>1.0600000000000001</v>
      </c>
      <c r="I929" s="248"/>
      <c r="J929" s="244"/>
      <c r="K929" s="244"/>
      <c r="L929" s="249"/>
      <c r="M929" s="250"/>
      <c r="N929" s="251"/>
      <c r="O929" s="251"/>
      <c r="P929" s="251"/>
      <c r="Q929" s="251"/>
      <c r="R929" s="251"/>
      <c r="S929" s="251"/>
      <c r="T929" s="252"/>
      <c r="U929" s="15"/>
      <c r="V929" s="15"/>
      <c r="W929" s="15"/>
      <c r="X929" s="15"/>
      <c r="Y929" s="15"/>
      <c r="Z929" s="15"/>
      <c r="AA929" s="15"/>
      <c r="AB929" s="15"/>
      <c r="AC929" s="15"/>
      <c r="AD929" s="15"/>
      <c r="AE929" s="15"/>
      <c r="AT929" s="253" t="s">
        <v>172</v>
      </c>
      <c r="AU929" s="253" t="s">
        <v>168</v>
      </c>
      <c r="AV929" s="15" t="s">
        <v>167</v>
      </c>
      <c r="AW929" s="15" t="s">
        <v>33</v>
      </c>
      <c r="AX929" s="15" t="s">
        <v>80</v>
      </c>
      <c r="AY929" s="253" t="s">
        <v>158</v>
      </c>
    </row>
    <row r="930" s="14" customFormat="1">
      <c r="A930" s="14"/>
      <c r="B930" s="232"/>
      <c r="C930" s="233"/>
      <c r="D930" s="217" t="s">
        <v>172</v>
      </c>
      <c r="E930" s="233"/>
      <c r="F930" s="235" t="s">
        <v>821</v>
      </c>
      <c r="G930" s="233"/>
      <c r="H930" s="236">
        <v>1.1659999999999999</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172</v>
      </c>
      <c r="AU930" s="242" t="s">
        <v>168</v>
      </c>
      <c r="AV930" s="14" t="s">
        <v>168</v>
      </c>
      <c r="AW930" s="14" t="s">
        <v>4</v>
      </c>
      <c r="AX930" s="14" t="s">
        <v>80</v>
      </c>
      <c r="AY930" s="242" t="s">
        <v>158</v>
      </c>
    </row>
    <row r="931" s="2" customFormat="1" ht="37.8" customHeight="1">
      <c r="A931" s="38"/>
      <c r="B931" s="39"/>
      <c r="C931" s="204" t="s">
        <v>822</v>
      </c>
      <c r="D931" s="204" t="s">
        <v>162</v>
      </c>
      <c r="E931" s="205" t="s">
        <v>823</v>
      </c>
      <c r="F931" s="206" t="s">
        <v>824</v>
      </c>
      <c r="G931" s="207" t="s">
        <v>165</v>
      </c>
      <c r="H931" s="208">
        <v>1.1659999999999999</v>
      </c>
      <c r="I931" s="209"/>
      <c r="J931" s="210">
        <f>ROUND(I931*H931,2)</f>
        <v>0</v>
      </c>
      <c r="K931" s="206" t="s">
        <v>166</v>
      </c>
      <c r="L931" s="44"/>
      <c r="M931" s="211" t="s">
        <v>19</v>
      </c>
      <c r="N931" s="212" t="s">
        <v>44</v>
      </c>
      <c r="O931" s="84"/>
      <c r="P931" s="213">
        <f>O931*H931</f>
        <v>0</v>
      </c>
      <c r="Q931" s="213">
        <v>6.9999999999999994E-05</v>
      </c>
      <c r="R931" s="213">
        <f>Q931*H931</f>
        <v>8.1619999999999981E-05</v>
      </c>
      <c r="S931" s="213">
        <v>0</v>
      </c>
      <c r="T931" s="214">
        <f>S931*H931</f>
        <v>0</v>
      </c>
      <c r="U931" s="38"/>
      <c r="V931" s="38"/>
      <c r="W931" s="38"/>
      <c r="X931" s="38"/>
      <c r="Y931" s="38"/>
      <c r="Z931" s="38"/>
      <c r="AA931" s="38"/>
      <c r="AB931" s="38"/>
      <c r="AC931" s="38"/>
      <c r="AD931" s="38"/>
      <c r="AE931" s="38"/>
      <c r="AR931" s="215" t="s">
        <v>299</v>
      </c>
      <c r="AT931" s="215" t="s">
        <v>162</v>
      </c>
      <c r="AU931" s="215" t="s">
        <v>168</v>
      </c>
      <c r="AY931" s="17" t="s">
        <v>158</v>
      </c>
      <c r="BE931" s="216">
        <f>IF(N931="základní",J931,0)</f>
        <v>0</v>
      </c>
      <c r="BF931" s="216">
        <f>IF(N931="snížená",J931,0)</f>
        <v>0</v>
      </c>
      <c r="BG931" s="216">
        <f>IF(N931="zákl. přenesená",J931,0)</f>
        <v>0</v>
      </c>
      <c r="BH931" s="216">
        <f>IF(N931="sníž. přenesená",J931,0)</f>
        <v>0</v>
      </c>
      <c r="BI931" s="216">
        <f>IF(N931="nulová",J931,0)</f>
        <v>0</v>
      </c>
      <c r="BJ931" s="17" t="s">
        <v>168</v>
      </c>
      <c r="BK931" s="216">
        <f>ROUND(I931*H931,2)</f>
        <v>0</v>
      </c>
      <c r="BL931" s="17" t="s">
        <v>299</v>
      </c>
      <c r="BM931" s="215" t="s">
        <v>825</v>
      </c>
    </row>
    <row r="932" s="2" customFormat="1" ht="24.15" customHeight="1">
      <c r="A932" s="38"/>
      <c r="B932" s="39"/>
      <c r="C932" s="204" t="s">
        <v>826</v>
      </c>
      <c r="D932" s="204" t="s">
        <v>162</v>
      </c>
      <c r="E932" s="205" t="s">
        <v>827</v>
      </c>
      <c r="F932" s="206" t="s">
        <v>828</v>
      </c>
      <c r="G932" s="207" t="s">
        <v>165</v>
      </c>
      <c r="H932" s="208">
        <v>1.1659999999999999</v>
      </c>
      <c r="I932" s="209"/>
      <c r="J932" s="210">
        <f>ROUND(I932*H932,2)</f>
        <v>0</v>
      </c>
      <c r="K932" s="206" t="s">
        <v>166</v>
      </c>
      <c r="L932" s="44"/>
      <c r="M932" s="211" t="s">
        <v>19</v>
      </c>
      <c r="N932" s="212" t="s">
        <v>44</v>
      </c>
      <c r="O932" s="84"/>
      <c r="P932" s="213">
        <f>O932*H932</f>
        <v>0</v>
      </c>
      <c r="Q932" s="213">
        <v>0.00012</v>
      </c>
      <c r="R932" s="213">
        <f>Q932*H932</f>
        <v>0.00013992</v>
      </c>
      <c r="S932" s="213">
        <v>0</v>
      </c>
      <c r="T932" s="214">
        <f>S932*H932</f>
        <v>0</v>
      </c>
      <c r="U932" s="38"/>
      <c r="V932" s="38"/>
      <c r="W932" s="38"/>
      <c r="X932" s="38"/>
      <c r="Y932" s="38"/>
      <c r="Z932" s="38"/>
      <c r="AA932" s="38"/>
      <c r="AB932" s="38"/>
      <c r="AC932" s="38"/>
      <c r="AD932" s="38"/>
      <c r="AE932" s="38"/>
      <c r="AR932" s="215" t="s">
        <v>299</v>
      </c>
      <c r="AT932" s="215" t="s">
        <v>162</v>
      </c>
      <c r="AU932" s="215" t="s">
        <v>168</v>
      </c>
      <c r="AY932" s="17" t="s">
        <v>158</v>
      </c>
      <c r="BE932" s="216">
        <f>IF(N932="základní",J932,0)</f>
        <v>0</v>
      </c>
      <c r="BF932" s="216">
        <f>IF(N932="snížená",J932,0)</f>
        <v>0</v>
      </c>
      <c r="BG932" s="216">
        <f>IF(N932="zákl. přenesená",J932,0)</f>
        <v>0</v>
      </c>
      <c r="BH932" s="216">
        <f>IF(N932="sníž. přenesená",J932,0)</f>
        <v>0</v>
      </c>
      <c r="BI932" s="216">
        <f>IF(N932="nulová",J932,0)</f>
        <v>0</v>
      </c>
      <c r="BJ932" s="17" t="s">
        <v>168</v>
      </c>
      <c r="BK932" s="216">
        <f>ROUND(I932*H932,2)</f>
        <v>0</v>
      </c>
      <c r="BL932" s="17" t="s">
        <v>299</v>
      </c>
      <c r="BM932" s="215" t="s">
        <v>829</v>
      </c>
    </row>
    <row r="933" s="2" customFormat="1" ht="37.8" customHeight="1">
      <c r="A933" s="38"/>
      <c r="B933" s="39"/>
      <c r="C933" s="204" t="s">
        <v>830</v>
      </c>
      <c r="D933" s="204" t="s">
        <v>162</v>
      </c>
      <c r="E933" s="205" t="s">
        <v>831</v>
      </c>
      <c r="F933" s="206" t="s">
        <v>832</v>
      </c>
      <c r="G933" s="207" t="s">
        <v>165</v>
      </c>
      <c r="H933" s="208">
        <v>1.1659999999999999</v>
      </c>
      <c r="I933" s="209"/>
      <c r="J933" s="210">
        <f>ROUND(I933*H933,2)</f>
        <v>0</v>
      </c>
      <c r="K933" s="206" t="s">
        <v>166</v>
      </c>
      <c r="L933" s="44"/>
      <c r="M933" s="211" t="s">
        <v>19</v>
      </c>
      <c r="N933" s="212" t="s">
        <v>44</v>
      </c>
      <c r="O933" s="84"/>
      <c r="P933" s="213">
        <f>O933*H933</f>
        <v>0</v>
      </c>
      <c r="Q933" s="213">
        <v>3.0000000000000001E-05</v>
      </c>
      <c r="R933" s="213">
        <f>Q933*H933</f>
        <v>3.4980000000000001E-05</v>
      </c>
      <c r="S933" s="213">
        <v>0</v>
      </c>
      <c r="T933" s="214">
        <f>S933*H933</f>
        <v>0</v>
      </c>
      <c r="U933" s="38"/>
      <c r="V933" s="38"/>
      <c r="W933" s="38"/>
      <c r="X933" s="38"/>
      <c r="Y933" s="38"/>
      <c r="Z933" s="38"/>
      <c r="AA933" s="38"/>
      <c r="AB933" s="38"/>
      <c r="AC933" s="38"/>
      <c r="AD933" s="38"/>
      <c r="AE933" s="38"/>
      <c r="AR933" s="215" t="s">
        <v>299</v>
      </c>
      <c r="AT933" s="215" t="s">
        <v>162</v>
      </c>
      <c r="AU933" s="215" t="s">
        <v>168</v>
      </c>
      <c r="AY933" s="17" t="s">
        <v>158</v>
      </c>
      <c r="BE933" s="216">
        <f>IF(N933="základní",J933,0)</f>
        <v>0</v>
      </c>
      <c r="BF933" s="216">
        <f>IF(N933="snížená",J933,0)</f>
        <v>0</v>
      </c>
      <c r="BG933" s="216">
        <f>IF(N933="zákl. přenesená",J933,0)</f>
        <v>0</v>
      </c>
      <c r="BH933" s="216">
        <f>IF(N933="sníž. přenesená",J933,0)</f>
        <v>0</v>
      </c>
      <c r="BI933" s="216">
        <f>IF(N933="nulová",J933,0)</f>
        <v>0</v>
      </c>
      <c r="BJ933" s="17" t="s">
        <v>168</v>
      </c>
      <c r="BK933" s="216">
        <f>ROUND(I933*H933,2)</f>
        <v>0</v>
      </c>
      <c r="BL933" s="17" t="s">
        <v>299</v>
      </c>
      <c r="BM933" s="215" t="s">
        <v>833</v>
      </c>
    </row>
    <row r="934" s="2" customFormat="1" ht="24.15" customHeight="1">
      <c r="A934" s="38"/>
      <c r="B934" s="39"/>
      <c r="C934" s="204" t="s">
        <v>834</v>
      </c>
      <c r="D934" s="204" t="s">
        <v>162</v>
      </c>
      <c r="E934" s="205" t="s">
        <v>835</v>
      </c>
      <c r="F934" s="206" t="s">
        <v>836</v>
      </c>
      <c r="G934" s="207" t="s">
        <v>165</v>
      </c>
      <c r="H934" s="208">
        <v>1.1659999999999999</v>
      </c>
      <c r="I934" s="209"/>
      <c r="J934" s="210">
        <f>ROUND(I934*H934,2)</f>
        <v>0</v>
      </c>
      <c r="K934" s="206" t="s">
        <v>166</v>
      </c>
      <c r="L934" s="44"/>
      <c r="M934" s="211" t="s">
        <v>19</v>
      </c>
      <c r="N934" s="212" t="s">
        <v>44</v>
      </c>
      <c r="O934" s="84"/>
      <c r="P934" s="213">
        <f>O934*H934</f>
        <v>0</v>
      </c>
      <c r="Q934" s="213">
        <v>0.00013999999999999999</v>
      </c>
      <c r="R934" s="213">
        <f>Q934*H934</f>
        <v>0.00016323999999999996</v>
      </c>
      <c r="S934" s="213">
        <v>0</v>
      </c>
      <c r="T934" s="214">
        <f>S934*H934</f>
        <v>0</v>
      </c>
      <c r="U934" s="38"/>
      <c r="V934" s="38"/>
      <c r="W934" s="38"/>
      <c r="X934" s="38"/>
      <c r="Y934" s="38"/>
      <c r="Z934" s="38"/>
      <c r="AA934" s="38"/>
      <c r="AB934" s="38"/>
      <c r="AC934" s="38"/>
      <c r="AD934" s="38"/>
      <c r="AE934" s="38"/>
      <c r="AR934" s="215" t="s">
        <v>299</v>
      </c>
      <c r="AT934" s="215" t="s">
        <v>162</v>
      </c>
      <c r="AU934" s="215" t="s">
        <v>168</v>
      </c>
      <c r="AY934" s="17" t="s">
        <v>158</v>
      </c>
      <c r="BE934" s="216">
        <f>IF(N934="základní",J934,0)</f>
        <v>0</v>
      </c>
      <c r="BF934" s="216">
        <f>IF(N934="snížená",J934,0)</f>
        <v>0</v>
      </c>
      <c r="BG934" s="216">
        <f>IF(N934="zákl. přenesená",J934,0)</f>
        <v>0</v>
      </c>
      <c r="BH934" s="216">
        <f>IF(N934="sníž. přenesená",J934,0)</f>
        <v>0</v>
      </c>
      <c r="BI934" s="216">
        <f>IF(N934="nulová",J934,0)</f>
        <v>0</v>
      </c>
      <c r="BJ934" s="17" t="s">
        <v>168</v>
      </c>
      <c r="BK934" s="216">
        <f>ROUND(I934*H934,2)</f>
        <v>0</v>
      </c>
      <c r="BL934" s="17" t="s">
        <v>299</v>
      </c>
      <c r="BM934" s="215" t="s">
        <v>837</v>
      </c>
    </row>
    <row r="935" s="12" customFormat="1" ht="22.8" customHeight="1">
      <c r="A935" s="12"/>
      <c r="B935" s="188"/>
      <c r="C935" s="189"/>
      <c r="D935" s="190" t="s">
        <v>71</v>
      </c>
      <c r="E935" s="202" t="s">
        <v>838</v>
      </c>
      <c r="F935" s="202" t="s">
        <v>839</v>
      </c>
      <c r="G935" s="189"/>
      <c r="H935" s="189"/>
      <c r="I935" s="192"/>
      <c r="J935" s="203">
        <f>BK935</f>
        <v>0</v>
      </c>
      <c r="K935" s="189"/>
      <c r="L935" s="194"/>
      <c r="M935" s="195"/>
      <c r="N935" s="196"/>
      <c r="O935" s="196"/>
      <c r="P935" s="197">
        <f>SUM(P936:P943)</f>
        <v>0</v>
      </c>
      <c r="Q935" s="196"/>
      <c r="R935" s="197">
        <f>SUM(R936:R943)</f>
        <v>0.061072000000000008</v>
      </c>
      <c r="S935" s="196"/>
      <c r="T935" s="198">
        <f>SUM(T936:T943)</f>
        <v>0</v>
      </c>
      <c r="U935" s="12"/>
      <c r="V935" s="12"/>
      <c r="W935" s="12"/>
      <c r="X935" s="12"/>
      <c r="Y935" s="12"/>
      <c r="Z935" s="12"/>
      <c r="AA935" s="12"/>
      <c r="AB935" s="12"/>
      <c r="AC935" s="12"/>
      <c r="AD935" s="12"/>
      <c r="AE935" s="12"/>
      <c r="AR935" s="199" t="s">
        <v>168</v>
      </c>
      <c r="AT935" s="200" t="s">
        <v>71</v>
      </c>
      <c r="AU935" s="200" t="s">
        <v>80</v>
      </c>
      <c r="AY935" s="199" t="s">
        <v>158</v>
      </c>
      <c r="BK935" s="201">
        <f>SUM(BK936:BK943)</f>
        <v>0</v>
      </c>
    </row>
    <row r="936" s="2" customFormat="1" ht="24.15" customHeight="1">
      <c r="A936" s="38"/>
      <c r="B936" s="39"/>
      <c r="C936" s="204" t="s">
        <v>80</v>
      </c>
      <c r="D936" s="204" t="s">
        <v>162</v>
      </c>
      <c r="E936" s="205" t="s">
        <v>840</v>
      </c>
      <c r="F936" s="206" t="s">
        <v>841</v>
      </c>
      <c r="G936" s="207" t="s">
        <v>165</v>
      </c>
      <c r="H936" s="208">
        <v>152.68000000000001</v>
      </c>
      <c r="I936" s="209"/>
      <c r="J936" s="210">
        <f>ROUND(I936*H936,2)</f>
        <v>0</v>
      </c>
      <c r="K936" s="206" t="s">
        <v>166</v>
      </c>
      <c r="L936" s="44"/>
      <c r="M936" s="211" t="s">
        <v>19</v>
      </c>
      <c r="N936" s="212" t="s">
        <v>44</v>
      </c>
      <c r="O936" s="84"/>
      <c r="P936" s="213">
        <f>O936*H936</f>
        <v>0</v>
      </c>
      <c r="Q936" s="213">
        <v>0.00020000000000000001</v>
      </c>
      <c r="R936" s="213">
        <f>Q936*H936</f>
        <v>0.030536000000000004</v>
      </c>
      <c r="S936" s="213">
        <v>0</v>
      </c>
      <c r="T936" s="214">
        <f>S936*H936</f>
        <v>0</v>
      </c>
      <c r="U936" s="38"/>
      <c r="V936" s="38"/>
      <c r="W936" s="38"/>
      <c r="X936" s="38"/>
      <c r="Y936" s="38"/>
      <c r="Z936" s="38"/>
      <c r="AA936" s="38"/>
      <c r="AB936" s="38"/>
      <c r="AC936" s="38"/>
      <c r="AD936" s="38"/>
      <c r="AE936" s="38"/>
      <c r="AR936" s="215" t="s">
        <v>299</v>
      </c>
      <c r="AT936" s="215" t="s">
        <v>162</v>
      </c>
      <c r="AU936" s="215" t="s">
        <v>168</v>
      </c>
      <c r="AY936" s="17" t="s">
        <v>158</v>
      </c>
      <c r="BE936" s="216">
        <f>IF(N936="základní",J936,0)</f>
        <v>0</v>
      </c>
      <c r="BF936" s="216">
        <f>IF(N936="snížená",J936,0)</f>
        <v>0</v>
      </c>
      <c r="BG936" s="216">
        <f>IF(N936="zákl. přenesená",J936,0)</f>
        <v>0</v>
      </c>
      <c r="BH936" s="216">
        <f>IF(N936="sníž. přenesená",J936,0)</f>
        <v>0</v>
      </c>
      <c r="BI936" s="216">
        <f>IF(N936="nulová",J936,0)</f>
        <v>0</v>
      </c>
      <c r="BJ936" s="17" t="s">
        <v>168</v>
      </c>
      <c r="BK936" s="216">
        <f>ROUND(I936*H936,2)</f>
        <v>0</v>
      </c>
      <c r="BL936" s="17" t="s">
        <v>299</v>
      </c>
      <c r="BM936" s="215" t="s">
        <v>842</v>
      </c>
    </row>
    <row r="937" s="13" customFormat="1">
      <c r="A937" s="13"/>
      <c r="B937" s="222"/>
      <c r="C937" s="223"/>
      <c r="D937" s="217" t="s">
        <v>172</v>
      </c>
      <c r="E937" s="224" t="s">
        <v>19</v>
      </c>
      <c r="F937" s="225" t="s">
        <v>545</v>
      </c>
      <c r="G937" s="223"/>
      <c r="H937" s="224" t="s">
        <v>19</v>
      </c>
      <c r="I937" s="226"/>
      <c r="J937" s="223"/>
      <c r="K937" s="223"/>
      <c r="L937" s="227"/>
      <c r="M937" s="228"/>
      <c r="N937" s="229"/>
      <c r="O937" s="229"/>
      <c r="P937" s="229"/>
      <c r="Q937" s="229"/>
      <c r="R937" s="229"/>
      <c r="S937" s="229"/>
      <c r="T937" s="230"/>
      <c r="U937" s="13"/>
      <c r="V937" s="13"/>
      <c r="W937" s="13"/>
      <c r="X937" s="13"/>
      <c r="Y937" s="13"/>
      <c r="Z937" s="13"/>
      <c r="AA937" s="13"/>
      <c r="AB937" s="13"/>
      <c r="AC937" s="13"/>
      <c r="AD937" s="13"/>
      <c r="AE937" s="13"/>
      <c r="AT937" s="231" t="s">
        <v>172</v>
      </c>
      <c r="AU937" s="231" t="s">
        <v>168</v>
      </c>
      <c r="AV937" s="13" t="s">
        <v>80</v>
      </c>
      <c r="AW937" s="13" t="s">
        <v>33</v>
      </c>
      <c r="AX937" s="13" t="s">
        <v>72</v>
      </c>
      <c r="AY937" s="231" t="s">
        <v>158</v>
      </c>
    </row>
    <row r="938" s="14" customFormat="1">
      <c r="A938" s="14"/>
      <c r="B938" s="232"/>
      <c r="C938" s="233"/>
      <c r="D938" s="217" t="s">
        <v>172</v>
      </c>
      <c r="E938" s="234" t="s">
        <v>19</v>
      </c>
      <c r="F938" s="235" t="s">
        <v>481</v>
      </c>
      <c r="G938" s="233"/>
      <c r="H938" s="236">
        <v>138.80000000000001</v>
      </c>
      <c r="I938" s="237"/>
      <c r="J938" s="233"/>
      <c r="K938" s="233"/>
      <c r="L938" s="238"/>
      <c r="M938" s="239"/>
      <c r="N938" s="240"/>
      <c r="O938" s="240"/>
      <c r="P938" s="240"/>
      <c r="Q938" s="240"/>
      <c r="R938" s="240"/>
      <c r="S938" s="240"/>
      <c r="T938" s="241"/>
      <c r="U938" s="14"/>
      <c r="V938" s="14"/>
      <c r="W938" s="14"/>
      <c r="X938" s="14"/>
      <c r="Y938" s="14"/>
      <c r="Z938" s="14"/>
      <c r="AA938" s="14"/>
      <c r="AB938" s="14"/>
      <c r="AC938" s="14"/>
      <c r="AD938" s="14"/>
      <c r="AE938" s="14"/>
      <c r="AT938" s="242" t="s">
        <v>172</v>
      </c>
      <c r="AU938" s="242" t="s">
        <v>168</v>
      </c>
      <c r="AV938" s="14" t="s">
        <v>168</v>
      </c>
      <c r="AW938" s="14" t="s">
        <v>33</v>
      </c>
      <c r="AX938" s="14" t="s">
        <v>80</v>
      </c>
      <c r="AY938" s="242" t="s">
        <v>158</v>
      </c>
    </row>
    <row r="939" s="14" customFormat="1">
      <c r="A939" s="14"/>
      <c r="B939" s="232"/>
      <c r="C939" s="233"/>
      <c r="D939" s="217" t="s">
        <v>172</v>
      </c>
      <c r="E939" s="233"/>
      <c r="F939" s="235" t="s">
        <v>546</v>
      </c>
      <c r="G939" s="233"/>
      <c r="H939" s="236">
        <v>152.68000000000001</v>
      </c>
      <c r="I939" s="237"/>
      <c r="J939" s="233"/>
      <c r="K939" s="233"/>
      <c r="L939" s="238"/>
      <c r="M939" s="239"/>
      <c r="N939" s="240"/>
      <c r="O939" s="240"/>
      <c r="P939" s="240"/>
      <c r="Q939" s="240"/>
      <c r="R939" s="240"/>
      <c r="S939" s="240"/>
      <c r="T939" s="241"/>
      <c r="U939" s="14"/>
      <c r="V939" s="14"/>
      <c r="W939" s="14"/>
      <c r="X939" s="14"/>
      <c r="Y939" s="14"/>
      <c r="Z939" s="14"/>
      <c r="AA939" s="14"/>
      <c r="AB939" s="14"/>
      <c r="AC939" s="14"/>
      <c r="AD939" s="14"/>
      <c r="AE939" s="14"/>
      <c r="AT939" s="242" t="s">
        <v>172</v>
      </c>
      <c r="AU939" s="242" t="s">
        <v>168</v>
      </c>
      <c r="AV939" s="14" t="s">
        <v>168</v>
      </c>
      <c r="AW939" s="14" t="s">
        <v>4</v>
      </c>
      <c r="AX939" s="14" t="s">
        <v>80</v>
      </c>
      <c r="AY939" s="242" t="s">
        <v>158</v>
      </c>
    </row>
    <row r="940" s="2" customFormat="1" ht="37.8" customHeight="1">
      <c r="A940" s="38"/>
      <c r="B940" s="39"/>
      <c r="C940" s="204" t="s">
        <v>168</v>
      </c>
      <c r="D940" s="204" t="s">
        <v>162</v>
      </c>
      <c r="E940" s="205" t="s">
        <v>843</v>
      </c>
      <c r="F940" s="206" t="s">
        <v>844</v>
      </c>
      <c r="G940" s="207" t="s">
        <v>165</v>
      </c>
      <c r="H940" s="208">
        <v>152.68000000000001</v>
      </c>
      <c r="I940" s="209"/>
      <c r="J940" s="210">
        <f>ROUND(I940*H940,2)</f>
        <v>0</v>
      </c>
      <c r="K940" s="206" t="s">
        <v>166</v>
      </c>
      <c r="L940" s="44"/>
      <c r="M940" s="211" t="s">
        <v>19</v>
      </c>
      <c r="N940" s="212" t="s">
        <v>44</v>
      </c>
      <c r="O940" s="84"/>
      <c r="P940" s="213">
        <f>O940*H940</f>
        <v>0</v>
      </c>
      <c r="Q940" s="213">
        <v>0.00020000000000000001</v>
      </c>
      <c r="R940" s="213">
        <f>Q940*H940</f>
        <v>0.030536000000000004</v>
      </c>
      <c r="S940" s="213">
        <v>0</v>
      </c>
      <c r="T940" s="214">
        <f>S940*H940</f>
        <v>0</v>
      </c>
      <c r="U940" s="38"/>
      <c r="V940" s="38"/>
      <c r="W940" s="38"/>
      <c r="X940" s="38"/>
      <c r="Y940" s="38"/>
      <c r="Z940" s="38"/>
      <c r="AA940" s="38"/>
      <c r="AB940" s="38"/>
      <c r="AC940" s="38"/>
      <c r="AD940" s="38"/>
      <c r="AE940" s="38"/>
      <c r="AR940" s="215" t="s">
        <v>299</v>
      </c>
      <c r="AT940" s="215" t="s">
        <v>162</v>
      </c>
      <c r="AU940" s="215" t="s">
        <v>168</v>
      </c>
      <c r="AY940" s="17" t="s">
        <v>158</v>
      </c>
      <c r="BE940" s="216">
        <f>IF(N940="základní",J940,0)</f>
        <v>0</v>
      </c>
      <c r="BF940" s="216">
        <f>IF(N940="snížená",J940,0)</f>
        <v>0</v>
      </c>
      <c r="BG940" s="216">
        <f>IF(N940="zákl. přenesená",J940,0)</f>
        <v>0</v>
      </c>
      <c r="BH940" s="216">
        <f>IF(N940="sníž. přenesená",J940,0)</f>
        <v>0</v>
      </c>
      <c r="BI940" s="216">
        <f>IF(N940="nulová",J940,0)</f>
        <v>0</v>
      </c>
      <c r="BJ940" s="17" t="s">
        <v>168</v>
      </c>
      <c r="BK940" s="216">
        <f>ROUND(I940*H940,2)</f>
        <v>0</v>
      </c>
      <c r="BL940" s="17" t="s">
        <v>299</v>
      </c>
      <c r="BM940" s="215" t="s">
        <v>845</v>
      </c>
    </row>
    <row r="941" s="13" customFormat="1">
      <c r="A941" s="13"/>
      <c r="B941" s="222"/>
      <c r="C941" s="223"/>
      <c r="D941" s="217" t="s">
        <v>172</v>
      </c>
      <c r="E941" s="224" t="s">
        <v>19</v>
      </c>
      <c r="F941" s="225" t="s">
        <v>545</v>
      </c>
      <c r="G941" s="223"/>
      <c r="H941" s="224" t="s">
        <v>19</v>
      </c>
      <c r="I941" s="226"/>
      <c r="J941" s="223"/>
      <c r="K941" s="223"/>
      <c r="L941" s="227"/>
      <c r="M941" s="228"/>
      <c r="N941" s="229"/>
      <c r="O941" s="229"/>
      <c r="P941" s="229"/>
      <c r="Q941" s="229"/>
      <c r="R941" s="229"/>
      <c r="S941" s="229"/>
      <c r="T941" s="230"/>
      <c r="U941" s="13"/>
      <c r="V941" s="13"/>
      <c r="W941" s="13"/>
      <c r="X941" s="13"/>
      <c r="Y941" s="13"/>
      <c r="Z941" s="13"/>
      <c r="AA941" s="13"/>
      <c r="AB941" s="13"/>
      <c r="AC941" s="13"/>
      <c r="AD941" s="13"/>
      <c r="AE941" s="13"/>
      <c r="AT941" s="231" t="s">
        <v>172</v>
      </c>
      <c r="AU941" s="231" t="s">
        <v>168</v>
      </c>
      <c r="AV941" s="13" t="s">
        <v>80</v>
      </c>
      <c r="AW941" s="13" t="s">
        <v>33</v>
      </c>
      <c r="AX941" s="13" t="s">
        <v>72</v>
      </c>
      <c r="AY941" s="231" t="s">
        <v>158</v>
      </c>
    </row>
    <row r="942" s="14" customFormat="1">
      <c r="A942" s="14"/>
      <c r="B942" s="232"/>
      <c r="C942" s="233"/>
      <c r="D942" s="217" t="s">
        <v>172</v>
      </c>
      <c r="E942" s="234" t="s">
        <v>19</v>
      </c>
      <c r="F942" s="235" t="s">
        <v>481</v>
      </c>
      <c r="G942" s="233"/>
      <c r="H942" s="236">
        <v>138.80000000000001</v>
      </c>
      <c r="I942" s="237"/>
      <c r="J942" s="233"/>
      <c r="K942" s="233"/>
      <c r="L942" s="238"/>
      <c r="M942" s="239"/>
      <c r="N942" s="240"/>
      <c r="O942" s="240"/>
      <c r="P942" s="240"/>
      <c r="Q942" s="240"/>
      <c r="R942" s="240"/>
      <c r="S942" s="240"/>
      <c r="T942" s="241"/>
      <c r="U942" s="14"/>
      <c r="V942" s="14"/>
      <c r="W942" s="14"/>
      <c r="X942" s="14"/>
      <c r="Y942" s="14"/>
      <c r="Z942" s="14"/>
      <c r="AA942" s="14"/>
      <c r="AB942" s="14"/>
      <c r="AC942" s="14"/>
      <c r="AD942" s="14"/>
      <c r="AE942" s="14"/>
      <c r="AT942" s="242" t="s">
        <v>172</v>
      </c>
      <c r="AU942" s="242" t="s">
        <v>168</v>
      </c>
      <c r="AV942" s="14" t="s">
        <v>168</v>
      </c>
      <c r="AW942" s="14" t="s">
        <v>33</v>
      </c>
      <c r="AX942" s="14" t="s">
        <v>80</v>
      </c>
      <c r="AY942" s="242" t="s">
        <v>158</v>
      </c>
    </row>
    <row r="943" s="14" customFormat="1">
      <c r="A943" s="14"/>
      <c r="B943" s="232"/>
      <c r="C943" s="233"/>
      <c r="D943" s="217" t="s">
        <v>172</v>
      </c>
      <c r="E943" s="233"/>
      <c r="F943" s="235" t="s">
        <v>546</v>
      </c>
      <c r="G943" s="233"/>
      <c r="H943" s="236">
        <v>152.68000000000001</v>
      </c>
      <c r="I943" s="237"/>
      <c r="J943" s="233"/>
      <c r="K943" s="233"/>
      <c r="L943" s="238"/>
      <c r="M943" s="265"/>
      <c r="N943" s="266"/>
      <c r="O943" s="266"/>
      <c r="P943" s="266"/>
      <c r="Q943" s="266"/>
      <c r="R943" s="266"/>
      <c r="S943" s="266"/>
      <c r="T943" s="267"/>
      <c r="U943" s="14"/>
      <c r="V943" s="14"/>
      <c r="W943" s="14"/>
      <c r="X943" s="14"/>
      <c r="Y943" s="14"/>
      <c r="Z943" s="14"/>
      <c r="AA943" s="14"/>
      <c r="AB943" s="14"/>
      <c r="AC943" s="14"/>
      <c r="AD943" s="14"/>
      <c r="AE943" s="14"/>
      <c r="AT943" s="242" t="s">
        <v>172</v>
      </c>
      <c r="AU943" s="242" t="s">
        <v>168</v>
      </c>
      <c r="AV943" s="14" t="s">
        <v>168</v>
      </c>
      <c r="AW943" s="14" t="s">
        <v>4</v>
      </c>
      <c r="AX943" s="14" t="s">
        <v>80</v>
      </c>
      <c r="AY943" s="242" t="s">
        <v>158</v>
      </c>
    </row>
    <row r="944" s="2" customFormat="1" ht="6.96" customHeight="1">
      <c r="A944" s="38"/>
      <c r="B944" s="59"/>
      <c r="C944" s="60"/>
      <c r="D944" s="60"/>
      <c r="E944" s="60"/>
      <c r="F944" s="60"/>
      <c r="G944" s="60"/>
      <c r="H944" s="60"/>
      <c r="I944" s="60"/>
      <c r="J944" s="60"/>
      <c r="K944" s="60"/>
      <c r="L944" s="44"/>
      <c r="M944" s="38"/>
      <c r="O944" s="38"/>
      <c r="P944" s="38"/>
      <c r="Q944" s="38"/>
      <c r="R944" s="38"/>
      <c r="S944" s="38"/>
      <c r="T944" s="38"/>
      <c r="U944" s="38"/>
      <c r="V944" s="38"/>
      <c r="W944" s="38"/>
      <c r="X944" s="38"/>
      <c r="Y944" s="38"/>
      <c r="Z944" s="38"/>
      <c r="AA944" s="38"/>
      <c r="AB944" s="38"/>
      <c r="AC944" s="38"/>
      <c r="AD944" s="38"/>
      <c r="AE944" s="38"/>
    </row>
  </sheetData>
  <sheetProtection sheet="1" autoFilter="0" formatColumns="0" formatRows="0" objects="1" scenarios="1" spinCount="100000" saltValue="dRXt6b//aBo9yrgwkkO/Q7RTC3ORTNblzPA1ge4v4n2hsOuGQ+iBgoWQNzG2hVea5JXFh0bTEe5HRn785WOPTw==" hashValue="Wr5W3hRBwag7mP16cjv5/jgx3PcoF4DWgb9ykRcIXYt5vwQgXnxkMC9kcyMOE4cJQb9L/TKEzNYmPHghvg1i9A==" algorithmName="SHA-512" password="CC35"/>
  <autoFilter ref="C94:K943"/>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847</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848</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849</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850</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851</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852</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277/14</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277/14</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126</v>
      </c>
      <c r="BK92" s="187">
        <f>BK93+BK210</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158</v>
      </c>
      <c r="BK93" s="201">
        <f>BK94+BK129+BK133+BK143+BK171+BK188+BK197+BK207</f>
        <v>0</v>
      </c>
    </row>
    <row r="94" s="12" customFormat="1" ht="22.8" customHeight="1">
      <c r="A94" s="12"/>
      <c r="B94" s="188"/>
      <c r="C94" s="189"/>
      <c r="D94" s="190" t="s">
        <v>71</v>
      </c>
      <c r="E94" s="202" t="s">
        <v>80</v>
      </c>
      <c r="F94" s="202" t="s">
        <v>853</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854</v>
      </c>
      <c r="F95" s="206" t="s">
        <v>855</v>
      </c>
      <c r="G95" s="207" t="s">
        <v>856</v>
      </c>
      <c r="H95" s="208">
        <v>62.399999999999999</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857</v>
      </c>
    </row>
    <row r="96" s="2" customFormat="1">
      <c r="A96" s="38"/>
      <c r="B96" s="39"/>
      <c r="C96" s="40"/>
      <c r="D96" s="217" t="s">
        <v>170</v>
      </c>
      <c r="E96" s="40"/>
      <c r="F96" s="218" t="s">
        <v>858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859</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860</v>
      </c>
      <c r="F98" s="206" t="s">
        <v>861</v>
      </c>
      <c r="G98" s="207" t="s">
        <v>165</v>
      </c>
      <c r="H98" s="208">
        <v>93.599999999999994</v>
      </c>
      <c r="I98" s="209"/>
      <c r="J98" s="210">
        <f>ROUND(I98*H98,2)</f>
        <v>0</v>
      </c>
      <c r="K98" s="206" t="s">
        <v>166</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862</v>
      </c>
    </row>
    <row r="99" s="2" customFormat="1">
      <c r="A99" s="38"/>
      <c r="B99" s="39"/>
      <c r="C99" s="40"/>
      <c r="D99" s="217" t="s">
        <v>170</v>
      </c>
      <c r="E99" s="40"/>
      <c r="F99" s="218" t="s">
        <v>863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864</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865</v>
      </c>
      <c r="F101" s="206" t="s">
        <v>866</v>
      </c>
      <c r="G101" s="207" t="s">
        <v>165</v>
      </c>
      <c r="H101" s="208">
        <v>93.599999999999994</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867</v>
      </c>
    </row>
    <row r="102" s="14" customFormat="1">
      <c r="A102" s="14"/>
      <c r="B102" s="232"/>
      <c r="C102" s="233"/>
      <c r="D102" s="217" t="s">
        <v>172</v>
      </c>
      <c r="E102" s="234" t="s">
        <v>19</v>
      </c>
      <c r="F102" s="235" t="s">
        <v>864</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445</v>
      </c>
      <c r="D103" s="204" t="s">
        <v>162</v>
      </c>
      <c r="E103" s="205" t="s">
        <v>868</v>
      </c>
      <c r="F103" s="206" t="s">
        <v>869</v>
      </c>
      <c r="G103" s="207" t="s">
        <v>856</v>
      </c>
      <c r="H103" s="208">
        <v>24</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870</v>
      </c>
    </row>
    <row r="104" s="2" customFormat="1">
      <c r="A104" s="38"/>
      <c r="B104" s="39"/>
      <c r="C104" s="40"/>
      <c r="D104" s="217" t="s">
        <v>170</v>
      </c>
      <c r="E104" s="40"/>
      <c r="F104" s="218" t="s">
        <v>871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872</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463</v>
      </c>
      <c r="D106" s="204" t="s">
        <v>162</v>
      </c>
      <c r="E106" s="205" t="s">
        <v>873</v>
      </c>
      <c r="F106" s="206" t="s">
        <v>874</v>
      </c>
      <c r="G106" s="207" t="s">
        <v>856</v>
      </c>
      <c r="H106" s="208">
        <v>120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875</v>
      </c>
    </row>
    <row r="107" s="2" customFormat="1">
      <c r="A107" s="38"/>
      <c r="B107" s="39"/>
      <c r="C107" s="40"/>
      <c r="D107" s="217" t="s">
        <v>170</v>
      </c>
      <c r="E107" s="40"/>
      <c r="F107" s="218" t="s">
        <v>871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872</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876</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467</v>
      </c>
      <c r="D110" s="204" t="s">
        <v>162</v>
      </c>
      <c r="E110" s="205" t="s">
        <v>877</v>
      </c>
      <c r="F110" s="206" t="s">
        <v>878</v>
      </c>
      <c r="G110" s="207" t="s">
        <v>516</v>
      </c>
      <c r="H110" s="208">
        <v>24</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879</v>
      </c>
    </row>
    <row r="111" s="2" customFormat="1">
      <c r="A111" s="38"/>
      <c r="B111" s="39"/>
      <c r="C111" s="40"/>
      <c r="D111" s="217" t="s">
        <v>170</v>
      </c>
      <c r="E111" s="40"/>
      <c r="F111" s="218" t="s">
        <v>880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872</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881</v>
      </c>
      <c r="F113" s="206" t="s">
        <v>882</v>
      </c>
      <c r="G113" s="207" t="s">
        <v>856</v>
      </c>
      <c r="H113" s="208">
        <v>38.399999999999999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883</v>
      </c>
    </row>
    <row r="114" s="2" customFormat="1">
      <c r="A114" s="38"/>
      <c r="B114" s="39"/>
      <c r="C114" s="40"/>
      <c r="D114" s="217" t="s">
        <v>170</v>
      </c>
      <c r="E114" s="40"/>
      <c r="F114" s="218" t="s">
        <v>884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885</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886</v>
      </c>
      <c r="F116" s="206" t="s">
        <v>887</v>
      </c>
      <c r="G116" s="207" t="s">
        <v>165</v>
      </c>
      <c r="H116" s="208">
        <v>300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888</v>
      </c>
    </row>
    <row r="117" s="2" customFormat="1">
      <c r="A117" s="38"/>
      <c r="B117" s="39"/>
      <c r="C117" s="40"/>
      <c r="D117" s="217" t="s">
        <v>170</v>
      </c>
      <c r="E117" s="40"/>
      <c r="F117" s="218" t="s">
        <v>889</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890</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193</v>
      </c>
      <c r="D119" s="254" t="s">
        <v>203</v>
      </c>
      <c r="E119" s="255" t="s">
        <v>891</v>
      </c>
      <c r="F119" s="256" t="s">
        <v>892</v>
      </c>
      <c r="G119" s="257" t="s">
        <v>893</v>
      </c>
      <c r="H119" s="258">
        <v>15</v>
      </c>
      <c r="I119" s="259"/>
      <c r="J119" s="260">
        <f>ROUND(I119*H119,2)</f>
        <v>0</v>
      </c>
      <c r="K119" s="256" t="s">
        <v>166</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202</v>
      </c>
      <c r="AT119" s="215" t="s">
        <v>203</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894</v>
      </c>
    </row>
    <row r="120" s="14" customFormat="1">
      <c r="A120" s="14"/>
      <c r="B120" s="232"/>
      <c r="C120" s="233"/>
      <c r="D120" s="217" t="s">
        <v>172</v>
      </c>
      <c r="E120" s="233"/>
      <c r="F120" s="235" t="s">
        <v>895</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896</v>
      </c>
      <c r="F121" s="206" t="s">
        <v>897</v>
      </c>
      <c r="G121" s="207" t="s">
        <v>165</v>
      </c>
      <c r="H121" s="208">
        <v>300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898</v>
      </c>
    </row>
    <row r="122" s="2" customFormat="1">
      <c r="A122" s="38"/>
      <c r="B122" s="39"/>
      <c r="C122" s="40"/>
      <c r="D122" s="217" t="s">
        <v>170</v>
      </c>
      <c r="E122" s="40"/>
      <c r="F122" s="218" t="s">
        <v>899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103</v>
      </c>
      <c r="F123" s="202" t="s">
        <v>900</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168</v>
      </c>
      <c r="AY123" s="199" t="s">
        <v>158</v>
      </c>
      <c r="BK123" s="201">
        <f>SUM(BK124:BK128)</f>
        <v>0</v>
      </c>
    </row>
    <row r="124" s="2" customFormat="1" ht="76.35" customHeight="1">
      <c r="A124" s="38"/>
      <c r="B124" s="39"/>
      <c r="C124" s="204" t="s">
        <v>202</v>
      </c>
      <c r="D124" s="204" t="s">
        <v>162</v>
      </c>
      <c r="E124" s="205" t="s">
        <v>901</v>
      </c>
      <c r="F124" s="206" t="s">
        <v>902</v>
      </c>
      <c r="G124" s="207" t="s">
        <v>165</v>
      </c>
      <c r="H124" s="208">
        <v>23.75</v>
      </c>
      <c r="I124" s="209"/>
      <c r="J124" s="210">
        <f>ROUND(I124*H124,2)</f>
        <v>0</v>
      </c>
      <c r="K124" s="206" t="s">
        <v>166</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903</v>
      </c>
    </row>
    <row r="125" s="2" customFormat="1">
      <c r="A125" s="38"/>
      <c r="B125" s="39"/>
      <c r="C125" s="40"/>
      <c r="D125" s="217" t="s">
        <v>170</v>
      </c>
      <c r="E125" s="40"/>
      <c r="F125" s="218" t="s">
        <v>904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905</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4" customFormat="1">
      <c r="A127" s="14"/>
      <c r="B127" s="232"/>
      <c r="C127" s="233"/>
      <c r="D127" s="217" t="s">
        <v>172</v>
      </c>
      <c r="E127" s="234" t="s">
        <v>19</v>
      </c>
      <c r="F127" s="235" t="s">
        <v>906</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161</v>
      </c>
      <c r="AV127" s="14" t="s">
        <v>168</v>
      </c>
      <c r="AW127" s="14" t="s">
        <v>33</v>
      </c>
      <c r="AX127" s="14" t="s">
        <v>72</v>
      </c>
      <c r="AY127" s="242" t="s">
        <v>158</v>
      </c>
    </row>
    <row r="128" s="15" customFormat="1">
      <c r="A128" s="15"/>
      <c r="B128" s="243"/>
      <c r="C128" s="244"/>
      <c r="D128" s="217" t="s">
        <v>172</v>
      </c>
      <c r="E128" s="245" t="s">
        <v>19</v>
      </c>
      <c r="F128" s="246" t="s">
        <v>176</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161</v>
      </c>
      <c r="AV128" s="15" t="s">
        <v>167</v>
      </c>
      <c r="AW128" s="15" t="s">
        <v>33</v>
      </c>
      <c r="AX128" s="15" t="s">
        <v>80</v>
      </c>
      <c r="AY128" s="253" t="s">
        <v>158</v>
      </c>
    </row>
    <row r="129" s="12" customFormat="1" ht="22.8" customHeight="1">
      <c r="A129" s="12"/>
      <c r="B129" s="188"/>
      <c r="C129" s="189"/>
      <c r="D129" s="190" t="s">
        <v>71</v>
      </c>
      <c r="E129" s="202" t="s">
        <v>161</v>
      </c>
      <c r="F129" s="202" t="s">
        <v>907</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158</v>
      </c>
      <c r="BK129" s="201">
        <f>SUM(BK130:BK132)</f>
        <v>0</v>
      </c>
    </row>
    <row r="130" s="2" customFormat="1" ht="37.8" customHeight="1">
      <c r="A130" s="38"/>
      <c r="B130" s="39"/>
      <c r="C130" s="204" t="s">
        <v>216</v>
      </c>
      <c r="D130" s="204" t="s">
        <v>162</v>
      </c>
      <c r="E130" s="205" t="s">
        <v>908</v>
      </c>
      <c r="F130" s="206" t="s">
        <v>909</v>
      </c>
      <c r="G130" s="207" t="s">
        <v>278</v>
      </c>
      <c r="H130" s="208">
        <v>58</v>
      </c>
      <c r="I130" s="209"/>
      <c r="J130" s="210">
        <f>ROUND(I130*H130,2)</f>
        <v>0</v>
      </c>
      <c r="K130" s="206" t="s">
        <v>166</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910</v>
      </c>
    </row>
    <row r="131" s="2" customFormat="1">
      <c r="A131" s="38"/>
      <c r="B131" s="39"/>
      <c r="C131" s="40"/>
      <c r="D131" s="217" t="s">
        <v>170</v>
      </c>
      <c r="E131" s="40"/>
      <c r="F131" s="218" t="s">
        <v>911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590</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12" customFormat="1" ht="22.8" customHeight="1">
      <c r="A133" s="12"/>
      <c r="B133" s="188"/>
      <c r="C133" s="189"/>
      <c r="D133" s="190" t="s">
        <v>71</v>
      </c>
      <c r="E133" s="202" t="s">
        <v>184</v>
      </c>
      <c r="F133" s="202" t="s">
        <v>912</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158</v>
      </c>
      <c r="BK133" s="201">
        <f>SUM(BK134:BK142)</f>
        <v>0</v>
      </c>
    </row>
    <row r="134" s="2" customFormat="1" ht="37.8" customHeight="1">
      <c r="A134" s="38"/>
      <c r="B134" s="39"/>
      <c r="C134" s="204" t="s">
        <v>103</v>
      </c>
      <c r="D134" s="204" t="s">
        <v>162</v>
      </c>
      <c r="E134" s="205" t="s">
        <v>913</v>
      </c>
      <c r="F134" s="206" t="s">
        <v>914</v>
      </c>
      <c r="G134" s="207" t="s">
        <v>165</v>
      </c>
      <c r="H134" s="208">
        <v>23.75</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915</v>
      </c>
    </row>
    <row r="135" s="2" customFormat="1">
      <c r="A135" s="38"/>
      <c r="B135" s="39"/>
      <c r="C135" s="40"/>
      <c r="D135" s="217" t="s">
        <v>170</v>
      </c>
      <c r="E135" s="40"/>
      <c r="F135" s="218" t="s">
        <v>916</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4" customFormat="1">
      <c r="A136" s="14"/>
      <c r="B136" s="232"/>
      <c r="C136" s="233"/>
      <c r="D136" s="217" t="s">
        <v>172</v>
      </c>
      <c r="E136" s="234" t="s">
        <v>19</v>
      </c>
      <c r="F136" s="235" t="s">
        <v>905</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172</v>
      </c>
      <c r="AU136" s="242" t="s">
        <v>168</v>
      </c>
      <c r="AV136" s="14" t="s">
        <v>168</v>
      </c>
      <c r="AW136" s="14" t="s">
        <v>33</v>
      </c>
      <c r="AX136" s="14" t="s">
        <v>72</v>
      </c>
      <c r="AY136" s="242" t="s">
        <v>158</v>
      </c>
    </row>
    <row r="137" s="14" customFormat="1">
      <c r="A137" s="14"/>
      <c r="B137" s="232"/>
      <c r="C137" s="233"/>
      <c r="D137" s="217" t="s">
        <v>172</v>
      </c>
      <c r="E137" s="234" t="s">
        <v>19</v>
      </c>
      <c r="F137" s="235" t="s">
        <v>906</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72</v>
      </c>
      <c r="AY137" s="242" t="s">
        <v>158</v>
      </c>
    </row>
    <row r="138" s="15" customFormat="1">
      <c r="A138" s="15"/>
      <c r="B138" s="243"/>
      <c r="C138" s="244"/>
      <c r="D138" s="217" t="s">
        <v>172</v>
      </c>
      <c r="E138" s="245" t="s">
        <v>19</v>
      </c>
      <c r="F138" s="246" t="s">
        <v>176</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172</v>
      </c>
      <c r="AU138" s="253" t="s">
        <v>168</v>
      </c>
      <c r="AV138" s="15" t="s">
        <v>167</v>
      </c>
      <c r="AW138" s="15" t="s">
        <v>33</v>
      </c>
      <c r="AX138" s="15" t="s">
        <v>80</v>
      </c>
      <c r="AY138" s="253" t="s">
        <v>158</v>
      </c>
    </row>
    <row r="139" s="2" customFormat="1" ht="24.15" customHeight="1">
      <c r="A139" s="38"/>
      <c r="B139" s="39"/>
      <c r="C139" s="204" t="s">
        <v>100</v>
      </c>
      <c r="D139" s="204" t="s">
        <v>162</v>
      </c>
      <c r="E139" s="205" t="s">
        <v>917</v>
      </c>
      <c r="F139" s="206" t="s">
        <v>918</v>
      </c>
      <c r="G139" s="207" t="s">
        <v>165</v>
      </c>
      <c r="H139" s="208">
        <v>23.75</v>
      </c>
      <c r="I139" s="209"/>
      <c r="J139" s="210">
        <f>ROUND(I139*H139,2)</f>
        <v>0</v>
      </c>
      <c r="K139" s="206" t="s">
        <v>166</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167</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167</v>
      </c>
      <c r="BM139" s="215" t="s">
        <v>919</v>
      </c>
    </row>
    <row r="140" s="14" customFormat="1">
      <c r="A140" s="14"/>
      <c r="B140" s="232"/>
      <c r="C140" s="233"/>
      <c r="D140" s="217" t="s">
        <v>172</v>
      </c>
      <c r="E140" s="234" t="s">
        <v>19</v>
      </c>
      <c r="F140" s="235" t="s">
        <v>905</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4" customFormat="1">
      <c r="A141" s="14"/>
      <c r="B141" s="232"/>
      <c r="C141" s="233"/>
      <c r="D141" s="217" t="s">
        <v>172</v>
      </c>
      <c r="E141" s="234" t="s">
        <v>19</v>
      </c>
      <c r="F141" s="235" t="s">
        <v>906</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172</v>
      </c>
      <c r="AU141" s="242" t="s">
        <v>168</v>
      </c>
      <c r="AV141" s="14" t="s">
        <v>168</v>
      </c>
      <c r="AW141" s="14" t="s">
        <v>33</v>
      </c>
      <c r="AX141" s="14" t="s">
        <v>72</v>
      </c>
      <c r="AY141" s="242" t="s">
        <v>158</v>
      </c>
    </row>
    <row r="142" s="15" customFormat="1">
      <c r="A142" s="15"/>
      <c r="B142" s="243"/>
      <c r="C142" s="244"/>
      <c r="D142" s="217" t="s">
        <v>172</v>
      </c>
      <c r="E142" s="245" t="s">
        <v>19</v>
      </c>
      <c r="F142" s="246" t="s">
        <v>176</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172</v>
      </c>
      <c r="AU142" s="253" t="s">
        <v>168</v>
      </c>
      <c r="AV142" s="15" t="s">
        <v>167</v>
      </c>
      <c r="AW142" s="15" t="s">
        <v>33</v>
      </c>
      <c r="AX142" s="15" t="s">
        <v>80</v>
      </c>
      <c r="AY142" s="253" t="s">
        <v>158</v>
      </c>
    </row>
    <row r="143" s="12" customFormat="1" ht="22.8" customHeight="1">
      <c r="A143" s="12"/>
      <c r="B143" s="188"/>
      <c r="C143" s="189"/>
      <c r="D143" s="190" t="s">
        <v>71</v>
      </c>
      <c r="E143" s="202" t="s">
        <v>159</v>
      </c>
      <c r="F143" s="202" t="s">
        <v>160</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158</v>
      </c>
      <c r="BK143" s="201">
        <f>SUM(BK144:BK170)</f>
        <v>0</v>
      </c>
    </row>
    <row r="144" s="2" customFormat="1" ht="49.05" customHeight="1">
      <c r="A144" s="38"/>
      <c r="B144" s="39"/>
      <c r="C144" s="204" t="s">
        <v>106</v>
      </c>
      <c r="D144" s="204" t="s">
        <v>162</v>
      </c>
      <c r="E144" s="205" t="s">
        <v>920</v>
      </c>
      <c r="F144" s="206" t="s">
        <v>921</v>
      </c>
      <c r="G144" s="207" t="s">
        <v>165</v>
      </c>
      <c r="H144" s="208">
        <v>144.09999999999999</v>
      </c>
      <c r="I144" s="209"/>
      <c r="J144" s="210">
        <f>ROUND(I144*H144,2)</f>
        <v>0</v>
      </c>
      <c r="K144" s="206" t="s">
        <v>166</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922</v>
      </c>
    </row>
    <row r="145" s="2" customFormat="1">
      <c r="A145" s="38"/>
      <c r="B145" s="39"/>
      <c r="C145" s="40"/>
      <c r="D145" s="217" t="s">
        <v>170</v>
      </c>
      <c r="E145" s="40"/>
      <c r="F145" s="218" t="s">
        <v>923</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3" customFormat="1">
      <c r="A146" s="13"/>
      <c r="B146" s="222"/>
      <c r="C146" s="223"/>
      <c r="D146" s="217" t="s">
        <v>172</v>
      </c>
      <c r="E146" s="224" t="s">
        <v>19</v>
      </c>
      <c r="F146" s="225" t="s">
        <v>924</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172</v>
      </c>
      <c r="AU146" s="231" t="s">
        <v>168</v>
      </c>
      <c r="AV146" s="13" t="s">
        <v>80</v>
      </c>
      <c r="AW146" s="13" t="s">
        <v>33</v>
      </c>
      <c r="AX146" s="13" t="s">
        <v>72</v>
      </c>
      <c r="AY146" s="231" t="s">
        <v>158</v>
      </c>
    </row>
    <row r="147" s="14" customFormat="1">
      <c r="A147" s="14"/>
      <c r="B147" s="232"/>
      <c r="C147" s="233"/>
      <c r="D147" s="217" t="s">
        <v>172</v>
      </c>
      <c r="E147" s="234" t="s">
        <v>19</v>
      </c>
      <c r="F147" s="235" t="s">
        <v>925</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172</v>
      </c>
      <c r="AU147" s="242" t="s">
        <v>168</v>
      </c>
      <c r="AV147" s="14" t="s">
        <v>168</v>
      </c>
      <c r="AW147" s="14" t="s">
        <v>33</v>
      </c>
      <c r="AX147" s="14" t="s">
        <v>72</v>
      </c>
      <c r="AY147" s="242" t="s">
        <v>158</v>
      </c>
    </row>
    <row r="148" s="14" customFormat="1">
      <c r="A148" s="14"/>
      <c r="B148" s="232"/>
      <c r="C148" s="233"/>
      <c r="D148" s="217" t="s">
        <v>172</v>
      </c>
      <c r="E148" s="234" t="s">
        <v>19</v>
      </c>
      <c r="F148" s="235" t="s">
        <v>926</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109</v>
      </c>
      <c r="D150" s="204" t="s">
        <v>162</v>
      </c>
      <c r="E150" s="205" t="s">
        <v>927</v>
      </c>
      <c r="F150" s="206" t="s">
        <v>928</v>
      </c>
      <c r="G150" s="207" t="s">
        <v>165</v>
      </c>
      <c r="H150" s="208">
        <v>127.59999999999999</v>
      </c>
      <c r="I150" s="209"/>
      <c r="J150" s="210">
        <f>ROUND(I150*H150,2)</f>
        <v>0</v>
      </c>
      <c r="K150" s="206" t="s">
        <v>166</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929</v>
      </c>
    </row>
    <row r="151" s="2" customFormat="1">
      <c r="A151" s="38"/>
      <c r="B151" s="39"/>
      <c r="C151" s="40"/>
      <c r="D151" s="217" t="s">
        <v>170</v>
      </c>
      <c r="E151" s="40"/>
      <c r="F151" s="218" t="s">
        <v>930</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170</v>
      </c>
      <c r="AU151" s="17" t="s">
        <v>168</v>
      </c>
    </row>
    <row r="152" s="13" customFormat="1">
      <c r="A152" s="13"/>
      <c r="B152" s="222"/>
      <c r="C152" s="223"/>
      <c r="D152" s="217" t="s">
        <v>172</v>
      </c>
      <c r="E152" s="224" t="s">
        <v>19</v>
      </c>
      <c r="F152" s="225" t="s">
        <v>931</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172</v>
      </c>
      <c r="AU152" s="231" t="s">
        <v>168</v>
      </c>
      <c r="AV152" s="13" t="s">
        <v>80</v>
      </c>
      <c r="AW152" s="13" t="s">
        <v>33</v>
      </c>
      <c r="AX152" s="13" t="s">
        <v>72</v>
      </c>
      <c r="AY152" s="231" t="s">
        <v>158</v>
      </c>
    </row>
    <row r="153" s="14" customFormat="1">
      <c r="A153" s="14"/>
      <c r="B153" s="232"/>
      <c r="C153" s="233"/>
      <c r="D153" s="217" t="s">
        <v>172</v>
      </c>
      <c r="E153" s="234" t="s">
        <v>19</v>
      </c>
      <c r="F153" s="235" t="s">
        <v>932</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172</v>
      </c>
      <c r="AU153" s="242" t="s">
        <v>168</v>
      </c>
      <c r="AV153" s="14" t="s">
        <v>168</v>
      </c>
      <c r="AW153" s="14" t="s">
        <v>33</v>
      </c>
      <c r="AX153" s="14" t="s">
        <v>80</v>
      </c>
      <c r="AY153" s="242" t="s">
        <v>158</v>
      </c>
    </row>
    <row r="154" s="2" customFormat="1" ht="24.15" customHeight="1">
      <c r="A154" s="38"/>
      <c r="B154" s="39"/>
      <c r="C154" s="204" t="s">
        <v>933</v>
      </c>
      <c r="D154" s="204" t="s">
        <v>162</v>
      </c>
      <c r="E154" s="205" t="s">
        <v>934</v>
      </c>
      <c r="F154" s="206" t="s">
        <v>935</v>
      </c>
      <c r="G154" s="207" t="s">
        <v>278</v>
      </c>
      <c r="H154" s="208">
        <v>50.600000000000001</v>
      </c>
      <c r="I154" s="209"/>
      <c r="J154" s="210">
        <f>ROUND(I154*H154,2)</f>
        <v>0</v>
      </c>
      <c r="K154" s="206" t="s">
        <v>166</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167</v>
      </c>
      <c r="AT154" s="215" t="s">
        <v>162</v>
      </c>
      <c r="AU154" s="215" t="s">
        <v>168</v>
      </c>
      <c r="AY154" s="17" t="s">
        <v>158</v>
      </c>
      <c r="BE154" s="216">
        <f>IF(N154="základní",J154,0)</f>
        <v>0</v>
      </c>
      <c r="BF154" s="216">
        <f>IF(N154="snížená",J154,0)</f>
        <v>0</v>
      </c>
      <c r="BG154" s="216">
        <f>IF(N154="zákl. přenesená",J154,0)</f>
        <v>0</v>
      </c>
      <c r="BH154" s="216">
        <f>IF(N154="sníž. přenesená",J154,0)</f>
        <v>0</v>
      </c>
      <c r="BI154" s="216">
        <f>IF(N154="nulová",J154,0)</f>
        <v>0</v>
      </c>
      <c r="BJ154" s="17" t="s">
        <v>168</v>
      </c>
      <c r="BK154" s="216">
        <f>ROUND(I154*H154,2)</f>
        <v>0</v>
      </c>
      <c r="BL154" s="17" t="s">
        <v>167</v>
      </c>
      <c r="BM154" s="215" t="s">
        <v>936</v>
      </c>
    </row>
    <row r="155" s="2" customFormat="1">
      <c r="A155" s="38"/>
      <c r="B155" s="39"/>
      <c r="C155" s="40"/>
      <c r="D155" s="217" t="s">
        <v>170</v>
      </c>
      <c r="E155" s="40"/>
      <c r="F155" s="218" t="s">
        <v>937</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170</v>
      </c>
      <c r="AU155" s="17" t="s">
        <v>168</v>
      </c>
    </row>
    <row r="156" s="13" customFormat="1">
      <c r="A156" s="13"/>
      <c r="B156" s="222"/>
      <c r="C156" s="223"/>
      <c r="D156" s="217" t="s">
        <v>172</v>
      </c>
      <c r="E156" s="224" t="s">
        <v>19</v>
      </c>
      <c r="F156" s="225" t="s">
        <v>938</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939</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80</v>
      </c>
      <c r="AY157" s="242" t="s">
        <v>158</v>
      </c>
    </row>
    <row r="158" s="2" customFormat="1" ht="24.15" customHeight="1">
      <c r="A158" s="38"/>
      <c r="B158" s="39"/>
      <c r="C158" s="204" t="s">
        <v>14</v>
      </c>
      <c r="D158" s="204" t="s">
        <v>162</v>
      </c>
      <c r="E158" s="205" t="s">
        <v>220</v>
      </c>
      <c r="F158" s="206" t="s">
        <v>221</v>
      </c>
      <c r="G158" s="207" t="s">
        <v>165</v>
      </c>
      <c r="H158" s="208">
        <v>127.59999999999999</v>
      </c>
      <c r="I158" s="209"/>
      <c r="J158" s="210">
        <f>ROUND(I158*H158,2)</f>
        <v>0</v>
      </c>
      <c r="K158" s="206" t="s">
        <v>166</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167</v>
      </c>
      <c r="AT158" s="215" t="s">
        <v>162</v>
      </c>
      <c r="AU158" s="215" t="s">
        <v>168</v>
      </c>
      <c r="AY158" s="17" t="s">
        <v>158</v>
      </c>
      <c r="BE158" s="216">
        <f>IF(N158="základní",J158,0)</f>
        <v>0</v>
      </c>
      <c r="BF158" s="216">
        <f>IF(N158="snížená",J158,0)</f>
        <v>0</v>
      </c>
      <c r="BG158" s="216">
        <f>IF(N158="zákl. přenesená",J158,0)</f>
        <v>0</v>
      </c>
      <c r="BH158" s="216">
        <f>IF(N158="sníž. přenesená",J158,0)</f>
        <v>0</v>
      </c>
      <c r="BI158" s="216">
        <f>IF(N158="nulová",J158,0)</f>
        <v>0</v>
      </c>
      <c r="BJ158" s="17" t="s">
        <v>168</v>
      </c>
      <c r="BK158" s="216">
        <f>ROUND(I158*H158,2)</f>
        <v>0</v>
      </c>
      <c r="BL158" s="17" t="s">
        <v>167</v>
      </c>
      <c r="BM158" s="215" t="s">
        <v>940</v>
      </c>
    </row>
    <row r="159" s="2" customFormat="1" ht="24.15" customHeight="1">
      <c r="A159" s="38"/>
      <c r="B159" s="39"/>
      <c r="C159" s="204" t="s">
        <v>565</v>
      </c>
      <c r="D159" s="204" t="s">
        <v>162</v>
      </c>
      <c r="E159" s="205" t="s">
        <v>425</v>
      </c>
      <c r="F159" s="206" t="s">
        <v>426</v>
      </c>
      <c r="G159" s="207" t="s">
        <v>165</v>
      </c>
      <c r="H159" s="208">
        <v>91.079999999999998</v>
      </c>
      <c r="I159" s="209"/>
      <c r="J159" s="210">
        <f>ROUND(I159*H159,2)</f>
        <v>0</v>
      </c>
      <c r="K159" s="206" t="s">
        <v>166</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167</v>
      </c>
      <c r="AT159" s="215" t="s">
        <v>162</v>
      </c>
      <c r="AU159" s="215" t="s">
        <v>168</v>
      </c>
      <c r="AY159" s="17" t="s">
        <v>158</v>
      </c>
      <c r="BE159" s="216">
        <f>IF(N159="základní",J159,0)</f>
        <v>0</v>
      </c>
      <c r="BF159" s="216">
        <f>IF(N159="snížená",J159,0)</f>
        <v>0</v>
      </c>
      <c r="BG159" s="216">
        <f>IF(N159="zákl. přenesená",J159,0)</f>
        <v>0</v>
      </c>
      <c r="BH159" s="216">
        <f>IF(N159="sníž. přenesená",J159,0)</f>
        <v>0</v>
      </c>
      <c r="BI159" s="216">
        <f>IF(N159="nulová",J159,0)</f>
        <v>0</v>
      </c>
      <c r="BJ159" s="17" t="s">
        <v>168</v>
      </c>
      <c r="BK159" s="216">
        <f>ROUND(I159*H159,2)</f>
        <v>0</v>
      </c>
      <c r="BL159" s="17" t="s">
        <v>167</v>
      </c>
      <c r="BM159" s="215" t="s">
        <v>941</v>
      </c>
    </row>
    <row r="160" s="2" customFormat="1">
      <c r="A160" s="38"/>
      <c r="B160" s="39"/>
      <c r="C160" s="40"/>
      <c r="D160" s="217" t="s">
        <v>170</v>
      </c>
      <c r="E160" s="40"/>
      <c r="F160" s="218" t="s">
        <v>428</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170</v>
      </c>
      <c r="AU160" s="17" t="s">
        <v>168</v>
      </c>
    </row>
    <row r="161" s="13" customFormat="1">
      <c r="A161" s="13"/>
      <c r="B161" s="222"/>
      <c r="C161" s="223"/>
      <c r="D161" s="217" t="s">
        <v>172</v>
      </c>
      <c r="E161" s="224" t="s">
        <v>19</v>
      </c>
      <c r="F161" s="225" t="s">
        <v>942</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4" customFormat="1">
      <c r="A162" s="14"/>
      <c r="B162" s="232"/>
      <c r="C162" s="233"/>
      <c r="D162" s="217" t="s">
        <v>172</v>
      </c>
      <c r="E162" s="234" t="s">
        <v>19</v>
      </c>
      <c r="F162" s="235" t="s">
        <v>943</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04" t="s">
        <v>308</v>
      </c>
      <c r="D163" s="204" t="s">
        <v>162</v>
      </c>
      <c r="E163" s="205" t="s">
        <v>464</v>
      </c>
      <c r="F163" s="206" t="s">
        <v>465</v>
      </c>
      <c r="G163" s="207" t="s">
        <v>165</v>
      </c>
      <c r="H163" s="208">
        <v>91.079999999999998</v>
      </c>
      <c r="I163" s="209"/>
      <c r="J163" s="210">
        <f>ROUND(I163*H163,2)</f>
        <v>0</v>
      </c>
      <c r="K163" s="206" t="s">
        <v>166</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167</v>
      </c>
      <c r="AT163" s="215" t="s">
        <v>162</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167</v>
      </c>
      <c r="BM163" s="215" t="s">
        <v>944</v>
      </c>
    </row>
    <row r="164" s="14" customFormat="1">
      <c r="A164" s="14"/>
      <c r="B164" s="232"/>
      <c r="C164" s="233"/>
      <c r="D164" s="217" t="s">
        <v>172</v>
      </c>
      <c r="E164" s="234" t="s">
        <v>19</v>
      </c>
      <c r="F164" s="235" t="s">
        <v>943</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37.8" customHeight="1">
      <c r="A165" s="38"/>
      <c r="B165" s="39"/>
      <c r="C165" s="204" t="s">
        <v>299</v>
      </c>
      <c r="D165" s="204" t="s">
        <v>162</v>
      </c>
      <c r="E165" s="205" t="s">
        <v>945</v>
      </c>
      <c r="F165" s="206" t="s">
        <v>946</v>
      </c>
      <c r="G165" s="207" t="s">
        <v>165</v>
      </c>
      <c r="H165" s="208">
        <v>91.079999999999998</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947</v>
      </c>
    </row>
    <row r="166" s="2" customFormat="1">
      <c r="A166" s="38"/>
      <c r="B166" s="39"/>
      <c r="C166" s="40"/>
      <c r="D166" s="217" t="s">
        <v>170</v>
      </c>
      <c r="E166" s="40"/>
      <c r="F166" s="218" t="s">
        <v>948</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943</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2" customFormat="1" ht="24.15" customHeight="1">
      <c r="A168" s="38"/>
      <c r="B168" s="39"/>
      <c r="C168" s="204" t="s">
        <v>7</v>
      </c>
      <c r="D168" s="204" t="s">
        <v>162</v>
      </c>
      <c r="E168" s="205" t="s">
        <v>949</v>
      </c>
      <c r="F168" s="206" t="s">
        <v>950</v>
      </c>
      <c r="G168" s="207" t="s">
        <v>165</v>
      </c>
      <c r="H168" s="208">
        <v>91.079999999999998</v>
      </c>
      <c r="I168" s="209"/>
      <c r="J168" s="210">
        <f>ROUND(I168*H168,2)</f>
        <v>0</v>
      </c>
      <c r="K168" s="206" t="s">
        <v>166</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167</v>
      </c>
      <c r="AT168" s="215" t="s">
        <v>162</v>
      </c>
      <c r="AU168" s="215" t="s">
        <v>168</v>
      </c>
      <c r="AY168" s="17" t="s">
        <v>158</v>
      </c>
      <c r="BE168" s="216">
        <f>IF(N168="základní",J168,0)</f>
        <v>0</v>
      </c>
      <c r="BF168" s="216">
        <f>IF(N168="snížená",J168,0)</f>
        <v>0</v>
      </c>
      <c r="BG168" s="216">
        <f>IF(N168="zákl. přenesená",J168,0)</f>
        <v>0</v>
      </c>
      <c r="BH168" s="216">
        <f>IF(N168="sníž. přenesená",J168,0)</f>
        <v>0</v>
      </c>
      <c r="BI168" s="216">
        <f>IF(N168="nulová",J168,0)</f>
        <v>0</v>
      </c>
      <c r="BJ168" s="17" t="s">
        <v>168</v>
      </c>
      <c r="BK168" s="216">
        <f>ROUND(I168*H168,2)</f>
        <v>0</v>
      </c>
      <c r="BL168" s="17" t="s">
        <v>167</v>
      </c>
      <c r="BM168" s="215" t="s">
        <v>951</v>
      </c>
    </row>
    <row r="169" s="2" customFormat="1">
      <c r="A169" s="38"/>
      <c r="B169" s="39"/>
      <c r="C169" s="40"/>
      <c r="D169" s="217" t="s">
        <v>170</v>
      </c>
      <c r="E169" s="40"/>
      <c r="F169" s="218" t="s">
        <v>952</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170</v>
      </c>
      <c r="AU169" s="17" t="s">
        <v>168</v>
      </c>
    </row>
    <row r="170" s="14" customFormat="1">
      <c r="A170" s="14"/>
      <c r="B170" s="232"/>
      <c r="C170" s="233"/>
      <c r="D170" s="217" t="s">
        <v>172</v>
      </c>
      <c r="E170" s="234" t="s">
        <v>19</v>
      </c>
      <c r="F170" s="235" t="s">
        <v>943</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80</v>
      </c>
      <c r="AY170" s="242" t="s">
        <v>158</v>
      </c>
    </row>
    <row r="171" s="12" customFormat="1" ht="22.8" customHeight="1">
      <c r="A171" s="12"/>
      <c r="B171" s="188"/>
      <c r="C171" s="189"/>
      <c r="D171" s="190" t="s">
        <v>71</v>
      </c>
      <c r="E171" s="202" t="s">
        <v>202</v>
      </c>
      <c r="F171" s="202" t="s">
        <v>953</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158</v>
      </c>
      <c r="BK171" s="201">
        <f>SUM(BK172:BK187)</f>
        <v>0</v>
      </c>
    </row>
    <row r="172" s="2" customFormat="1" ht="14.4" customHeight="1">
      <c r="A172" s="38"/>
      <c r="B172" s="39"/>
      <c r="C172" s="204" t="s">
        <v>403</v>
      </c>
      <c r="D172" s="204" t="s">
        <v>162</v>
      </c>
      <c r="E172" s="205" t="s">
        <v>954</v>
      </c>
      <c r="F172" s="206" t="s">
        <v>955</v>
      </c>
      <c r="G172" s="207" t="s">
        <v>856</v>
      </c>
      <c r="H172" s="208">
        <v>4.7999999999999998</v>
      </c>
      <c r="I172" s="209"/>
      <c r="J172" s="210">
        <f>ROUND(I172*H172,2)</f>
        <v>0</v>
      </c>
      <c r="K172" s="206" t="s">
        <v>166</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956</v>
      </c>
    </row>
    <row r="173" s="2" customFormat="1">
      <c r="A173" s="38"/>
      <c r="B173" s="39"/>
      <c r="C173" s="40"/>
      <c r="D173" s="217" t="s">
        <v>170</v>
      </c>
      <c r="E173" s="40"/>
      <c r="F173" s="218" t="s">
        <v>957</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14" customFormat="1">
      <c r="A174" s="14"/>
      <c r="B174" s="232"/>
      <c r="C174" s="233"/>
      <c r="D174" s="217" t="s">
        <v>172</v>
      </c>
      <c r="E174" s="234" t="s">
        <v>19</v>
      </c>
      <c r="F174" s="235" t="s">
        <v>958</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80</v>
      </c>
      <c r="AY174" s="242" t="s">
        <v>158</v>
      </c>
    </row>
    <row r="175" s="2" customFormat="1" ht="62.7" customHeight="1">
      <c r="A175" s="38"/>
      <c r="B175" s="39"/>
      <c r="C175" s="204" t="s">
        <v>239</v>
      </c>
      <c r="D175" s="204" t="s">
        <v>162</v>
      </c>
      <c r="E175" s="205" t="s">
        <v>959</v>
      </c>
      <c r="F175" s="206" t="s">
        <v>960</v>
      </c>
      <c r="G175" s="207" t="s">
        <v>278</v>
      </c>
      <c r="H175" s="208">
        <v>48</v>
      </c>
      <c r="I175" s="209"/>
      <c r="J175" s="210">
        <f>ROUND(I175*H175,2)</f>
        <v>0</v>
      </c>
      <c r="K175" s="206" t="s">
        <v>166</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167</v>
      </c>
      <c r="AT175" s="215" t="s">
        <v>162</v>
      </c>
      <c r="AU175" s="215" t="s">
        <v>168</v>
      </c>
      <c r="AY175" s="17" t="s">
        <v>158</v>
      </c>
      <c r="BE175" s="216">
        <f>IF(N175="základní",J175,0)</f>
        <v>0</v>
      </c>
      <c r="BF175" s="216">
        <f>IF(N175="snížená",J175,0)</f>
        <v>0</v>
      </c>
      <c r="BG175" s="216">
        <f>IF(N175="zákl. přenesená",J175,0)</f>
        <v>0</v>
      </c>
      <c r="BH175" s="216">
        <f>IF(N175="sníž. přenesená",J175,0)</f>
        <v>0</v>
      </c>
      <c r="BI175" s="216">
        <f>IF(N175="nulová",J175,0)</f>
        <v>0</v>
      </c>
      <c r="BJ175" s="17" t="s">
        <v>168</v>
      </c>
      <c r="BK175" s="216">
        <f>ROUND(I175*H175,2)</f>
        <v>0</v>
      </c>
      <c r="BL175" s="17" t="s">
        <v>167</v>
      </c>
      <c r="BM175" s="215" t="s">
        <v>961</v>
      </c>
    </row>
    <row r="176" s="2" customFormat="1">
      <c r="A176" s="38"/>
      <c r="B176" s="39"/>
      <c r="C176" s="40"/>
      <c r="D176" s="217" t="s">
        <v>170</v>
      </c>
      <c r="E176" s="40"/>
      <c r="F176" s="218" t="s">
        <v>962</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170</v>
      </c>
      <c r="AU176" s="17" t="s">
        <v>168</v>
      </c>
    </row>
    <row r="177" s="2" customFormat="1" ht="37.8" customHeight="1">
      <c r="A177" s="38"/>
      <c r="B177" s="39"/>
      <c r="C177" s="204" t="s">
        <v>437</v>
      </c>
      <c r="D177" s="204" t="s">
        <v>162</v>
      </c>
      <c r="E177" s="205" t="s">
        <v>963</v>
      </c>
      <c r="F177" s="206" t="s">
        <v>964</v>
      </c>
      <c r="G177" s="207" t="s">
        <v>712</v>
      </c>
      <c r="H177" s="208">
        <v>2</v>
      </c>
      <c r="I177" s="209"/>
      <c r="J177" s="210">
        <f>ROUND(I177*H177,2)</f>
        <v>0</v>
      </c>
      <c r="K177" s="206" t="s">
        <v>166</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167</v>
      </c>
      <c r="AT177" s="215" t="s">
        <v>162</v>
      </c>
      <c r="AU177" s="215" t="s">
        <v>168</v>
      </c>
      <c r="AY177" s="17" t="s">
        <v>158</v>
      </c>
      <c r="BE177" s="216">
        <f>IF(N177="základní",J177,0)</f>
        <v>0</v>
      </c>
      <c r="BF177" s="216">
        <f>IF(N177="snížená",J177,0)</f>
        <v>0</v>
      </c>
      <c r="BG177" s="216">
        <f>IF(N177="zákl. přenesená",J177,0)</f>
        <v>0</v>
      </c>
      <c r="BH177" s="216">
        <f>IF(N177="sníž. přenesená",J177,0)</f>
        <v>0</v>
      </c>
      <c r="BI177" s="216">
        <f>IF(N177="nulová",J177,0)</f>
        <v>0</v>
      </c>
      <c r="BJ177" s="17" t="s">
        <v>168</v>
      </c>
      <c r="BK177" s="216">
        <f>ROUND(I177*H177,2)</f>
        <v>0</v>
      </c>
      <c r="BL177" s="17" t="s">
        <v>167</v>
      </c>
      <c r="BM177" s="215" t="s">
        <v>965</v>
      </c>
    </row>
    <row r="178" s="2" customFormat="1">
      <c r="A178" s="38"/>
      <c r="B178" s="39"/>
      <c r="C178" s="40"/>
      <c r="D178" s="217" t="s">
        <v>170</v>
      </c>
      <c r="E178" s="40"/>
      <c r="F178" s="218" t="s">
        <v>966</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170</v>
      </c>
      <c r="AU178" s="17" t="s">
        <v>168</v>
      </c>
    </row>
    <row r="179" s="2" customFormat="1" ht="37.8" customHeight="1">
      <c r="A179" s="38"/>
      <c r="B179" s="39"/>
      <c r="C179" s="204" t="s">
        <v>441</v>
      </c>
      <c r="D179" s="204" t="s">
        <v>162</v>
      </c>
      <c r="E179" s="205" t="s">
        <v>967</v>
      </c>
      <c r="F179" s="206" t="s">
        <v>968</v>
      </c>
      <c r="G179" s="207" t="s">
        <v>712</v>
      </c>
      <c r="H179" s="208">
        <v>2</v>
      </c>
      <c r="I179" s="209"/>
      <c r="J179" s="210">
        <f>ROUND(I179*H179,2)</f>
        <v>0</v>
      </c>
      <c r="K179" s="206" t="s">
        <v>166</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167</v>
      </c>
      <c r="AT179" s="215" t="s">
        <v>162</v>
      </c>
      <c r="AU179" s="215" t="s">
        <v>168</v>
      </c>
      <c r="AY179" s="17" t="s">
        <v>158</v>
      </c>
      <c r="BE179" s="216">
        <f>IF(N179="základní",J179,0)</f>
        <v>0</v>
      </c>
      <c r="BF179" s="216">
        <f>IF(N179="snížená",J179,0)</f>
        <v>0</v>
      </c>
      <c r="BG179" s="216">
        <f>IF(N179="zákl. přenesená",J179,0)</f>
        <v>0</v>
      </c>
      <c r="BH179" s="216">
        <f>IF(N179="sníž. přenesená",J179,0)</f>
        <v>0</v>
      </c>
      <c r="BI179" s="216">
        <f>IF(N179="nulová",J179,0)</f>
        <v>0</v>
      </c>
      <c r="BJ179" s="17" t="s">
        <v>168</v>
      </c>
      <c r="BK179" s="216">
        <f>ROUND(I179*H179,2)</f>
        <v>0</v>
      </c>
      <c r="BL179" s="17" t="s">
        <v>167</v>
      </c>
      <c r="BM179" s="215" t="s">
        <v>969</v>
      </c>
    </row>
    <row r="180" s="2" customFormat="1">
      <c r="A180" s="38"/>
      <c r="B180" s="39"/>
      <c r="C180" s="40"/>
      <c r="D180" s="217" t="s">
        <v>170</v>
      </c>
      <c r="E180" s="40"/>
      <c r="F180" s="218" t="s">
        <v>966</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170</v>
      </c>
      <c r="AU180" s="17" t="s">
        <v>168</v>
      </c>
    </row>
    <row r="181" s="2" customFormat="1" ht="37.8" customHeight="1">
      <c r="A181" s="38"/>
      <c r="B181" s="39"/>
      <c r="C181" s="204" t="s">
        <v>433</v>
      </c>
      <c r="D181" s="204" t="s">
        <v>162</v>
      </c>
      <c r="E181" s="205" t="s">
        <v>970</v>
      </c>
      <c r="F181" s="206" t="s">
        <v>971</v>
      </c>
      <c r="G181" s="207" t="s">
        <v>712</v>
      </c>
      <c r="H181" s="208">
        <v>2</v>
      </c>
      <c r="I181" s="209"/>
      <c r="J181" s="210">
        <f>ROUND(I181*H181,2)</f>
        <v>0</v>
      </c>
      <c r="K181" s="206" t="s">
        <v>166</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167</v>
      </c>
      <c r="AT181" s="215" t="s">
        <v>162</v>
      </c>
      <c r="AU181" s="215" t="s">
        <v>168</v>
      </c>
      <c r="AY181" s="17" t="s">
        <v>158</v>
      </c>
      <c r="BE181" s="216">
        <f>IF(N181="základní",J181,0)</f>
        <v>0</v>
      </c>
      <c r="BF181" s="216">
        <f>IF(N181="snížená",J181,0)</f>
        <v>0</v>
      </c>
      <c r="BG181" s="216">
        <f>IF(N181="zákl. přenesená",J181,0)</f>
        <v>0</v>
      </c>
      <c r="BH181" s="216">
        <f>IF(N181="sníž. přenesená",J181,0)</f>
        <v>0</v>
      </c>
      <c r="BI181" s="216">
        <f>IF(N181="nulová",J181,0)</f>
        <v>0</v>
      </c>
      <c r="BJ181" s="17" t="s">
        <v>168</v>
      </c>
      <c r="BK181" s="216">
        <f>ROUND(I181*H181,2)</f>
        <v>0</v>
      </c>
      <c r="BL181" s="17" t="s">
        <v>167</v>
      </c>
      <c r="BM181" s="215" t="s">
        <v>972</v>
      </c>
    </row>
    <row r="182" s="2" customFormat="1">
      <c r="A182" s="38"/>
      <c r="B182" s="39"/>
      <c r="C182" s="40"/>
      <c r="D182" s="217" t="s">
        <v>170</v>
      </c>
      <c r="E182" s="40"/>
      <c r="F182" s="218" t="s">
        <v>966</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170</v>
      </c>
      <c r="AU182" s="17" t="s">
        <v>168</v>
      </c>
    </row>
    <row r="183" s="2" customFormat="1" ht="49.05" customHeight="1">
      <c r="A183" s="38"/>
      <c r="B183" s="39"/>
      <c r="C183" s="204" t="s">
        <v>419</v>
      </c>
      <c r="D183" s="204" t="s">
        <v>162</v>
      </c>
      <c r="E183" s="205" t="s">
        <v>973</v>
      </c>
      <c r="F183" s="206" t="s">
        <v>974</v>
      </c>
      <c r="G183" s="207" t="s">
        <v>278</v>
      </c>
      <c r="H183" s="208">
        <v>48</v>
      </c>
      <c r="I183" s="209"/>
      <c r="J183" s="210">
        <f>ROUND(I183*H183,2)</f>
        <v>0</v>
      </c>
      <c r="K183" s="206" t="s">
        <v>166</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167</v>
      </c>
      <c r="AT183" s="215" t="s">
        <v>162</v>
      </c>
      <c r="AU183" s="215" t="s">
        <v>168</v>
      </c>
      <c r="AY183" s="17" t="s">
        <v>158</v>
      </c>
      <c r="BE183" s="216">
        <f>IF(N183="základní",J183,0)</f>
        <v>0</v>
      </c>
      <c r="BF183" s="216">
        <f>IF(N183="snížená",J183,0)</f>
        <v>0</v>
      </c>
      <c r="BG183" s="216">
        <f>IF(N183="zákl. přenesená",J183,0)</f>
        <v>0</v>
      </c>
      <c r="BH183" s="216">
        <f>IF(N183="sníž. přenesená",J183,0)</f>
        <v>0</v>
      </c>
      <c r="BI183" s="216">
        <f>IF(N183="nulová",J183,0)</f>
        <v>0</v>
      </c>
      <c r="BJ183" s="17" t="s">
        <v>168</v>
      </c>
      <c r="BK183" s="216">
        <f>ROUND(I183*H183,2)</f>
        <v>0</v>
      </c>
      <c r="BL183" s="17" t="s">
        <v>167</v>
      </c>
      <c r="BM183" s="215" t="s">
        <v>975</v>
      </c>
    </row>
    <row r="184" s="2" customFormat="1">
      <c r="A184" s="38"/>
      <c r="B184" s="39"/>
      <c r="C184" s="40"/>
      <c r="D184" s="217" t="s">
        <v>170</v>
      </c>
      <c r="E184" s="40"/>
      <c r="F184" s="218" t="s">
        <v>976</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170</v>
      </c>
      <c r="AU184" s="17" t="s">
        <v>168</v>
      </c>
    </row>
    <row r="185" s="2" customFormat="1" ht="24.15" customHeight="1">
      <c r="A185" s="38"/>
      <c r="B185" s="39"/>
      <c r="C185" s="254" t="s">
        <v>429</v>
      </c>
      <c r="D185" s="254" t="s">
        <v>203</v>
      </c>
      <c r="E185" s="255" t="s">
        <v>977</v>
      </c>
      <c r="F185" s="256" t="s">
        <v>978</v>
      </c>
      <c r="G185" s="257" t="s">
        <v>165</v>
      </c>
      <c r="H185" s="258">
        <v>103.68000000000001</v>
      </c>
      <c r="I185" s="259"/>
      <c r="J185" s="260">
        <f>ROUND(I185*H185,2)</f>
        <v>0</v>
      </c>
      <c r="K185" s="256" t="s">
        <v>166</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202</v>
      </c>
      <c r="AT185" s="215" t="s">
        <v>203</v>
      </c>
      <c r="AU185" s="215" t="s">
        <v>168</v>
      </c>
      <c r="AY185" s="17" t="s">
        <v>158</v>
      </c>
      <c r="BE185" s="216">
        <f>IF(N185="základní",J185,0)</f>
        <v>0</v>
      </c>
      <c r="BF185" s="216">
        <f>IF(N185="snížená",J185,0)</f>
        <v>0</v>
      </c>
      <c r="BG185" s="216">
        <f>IF(N185="zákl. přenesená",J185,0)</f>
        <v>0</v>
      </c>
      <c r="BH185" s="216">
        <f>IF(N185="sníž. přenesená",J185,0)</f>
        <v>0</v>
      </c>
      <c r="BI185" s="216">
        <f>IF(N185="nulová",J185,0)</f>
        <v>0</v>
      </c>
      <c r="BJ185" s="17" t="s">
        <v>168</v>
      </c>
      <c r="BK185" s="216">
        <f>ROUND(I185*H185,2)</f>
        <v>0</v>
      </c>
      <c r="BL185" s="17" t="s">
        <v>167</v>
      </c>
      <c r="BM185" s="215" t="s">
        <v>979</v>
      </c>
    </row>
    <row r="186" s="14" customFormat="1">
      <c r="A186" s="14"/>
      <c r="B186" s="232"/>
      <c r="C186" s="233"/>
      <c r="D186" s="217" t="s">
        <v>172</v>
      </c>
      <c r="E186" s="234" t="s">
        <v>19</v>
      </c>
      <c r="F186" s="235" t="s">
        <v>980</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80</v>
      </c>
      <c r="AY186" s="242" t="s">
        <v>158</v>
      </c>
    </row>
    <row r="187" s="14" customFormat="1">
      <c r="A187" s="14"/>
      <c r="B187" s="232"/>
      <c r="C187" s="233"/>
      <c r="D187" s="217" t="s">
        <v>172</v>
      </c>
      <c r="E187" s="233"/>
      <c r="F187" s="235" t="s">
        <v>981</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4</v>
      </c>
      <c r="AX187" s="14" t="s">
        <v>80</v>
      </c>
      <c r="AY187" s="242" t="s">
        <v>158</v>
      </c>
    </row>
    <row r="188" s="12" customFormat="1" ht="22.8" customHeight="1">
      <c r="A188" s="12"/>
      <c r="B188" s="188"/>
      <c r="C188" s="189"/>
      <c r="D188" s="190" t="s">
        <v>71</v>
      </c>
      <c r="E188" s="202" t="s">
        <v>216</v>
      </c>
      <c r="F188" s="202" t="s">
        <v>474</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158</v>
      </c>
      <c r="BK188" s="201">
        <f>SUM(BK189:BK196)</f>
        <v>0</v>
      </c>
    </row>
    <row r="189" s="2" customFormat="1" ht="37.8" customHeight="1">
      <c r="A189" s="38"/>
      <c r="B189" s="39"/>
      <c r="C189" s="204" t="s">
        <v>323</v>
      </c>
      <c r="D189" s="204" t="s">
        <v>162</v>
      </c>
      <c r="E189" s="205" t="s">
        <v>476</v>
      </c>
      <c r="F189" s="206" t="s">
        <v>477</v>
      </c>
      <c r="G189" s="207" t="s">
        <v>165</v>
      </c>
      <c r="H189" s="208">
        <v>138</v>
      </c>
      <c r="I189" s="209"/>
      <c r="J189" s="210">
        <f>ROUND(I189*H189,2)</f>
        <v>0</v>
      </c>
      <c r="K189" s="206" t="s">
        <v>166</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167</v>
      </c>
      <c r="AT189" s="215" t="s">
        <v>162</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167</v>
      </c>
      <c r="BM189" s="215" t="s">
        <v>982</v>
      </c>
    </row>
    <row r="190" s="2" customFormat="1">
      <c r="A190" s="38"/>
      <c r="B190" s="39"/>
      <c r="C190" s="40"/>
      <c r="D190" s="217" t="s">
        <v>170</v>
      </c>
      <c r="E190" s="40"/>
      <c r="F190" s="218" t="s">
        <v>479</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170</v>
      </c>
      <c r="AU190" s="17" t="s">
        <v>168</v>
      </c>
    </row>
    <row r="191" s="13" customFormat="1">
      <c r="A191" s="13"/>
      <c r="B191" s="222"/>
      <c r="C191" s="223"/>
      <c r="D191" s="217" t="s">
        <v>172</v>
      </c>
      <c r="E191" s="224" t="s">
        <v>19</v>
      </c>
      <c r="F191" s="225" t="s">
        <v>983</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822</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80</v>
      </c>
      <c r="AY192" s="242" t="s">
        <v>158</v>
      </c>
    </row>
    <row r="193" s="2" customFormat="1" ht="37.8" customHeight="1">
      <c r="A193" s="38"/>
      <c r="B193" s="39"/>
      <c r="C193" s="204" t="s">
        <v>114</v>
      </c>
      <c r="D193" s="204" t="s">
        <v>162</v>
      </c>
      <c r="E193" s="205" t="s">
        <v>984</v>
      </c>
      <c r="F193" s="206" t="s">
        <v>985</v>
      </c>
      <c r="G193" s="207" t="s">
        <v>165</v>
      </c>
      <c r="H193" s="208">
        <v>127.59999999999999</v>
      </c>
      <c r="I193" s="209"/>
      <c r="J193" s="210">
        <f>ROUND(I193*H193,2)</f>
        <v>0</v>
      </c>
      <c r="K193" s="206" t="s">
        <v>166</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167</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167</v>
      </c>
      <c r="BM193" s="215" t="s">
        <v>986</v>
      </c>
    </row>
    <row r="194" s="2" customFormat="1">
      <c r="A194" s="38"/>
      <c r="B194" s="39"/>
      <c r="C194" s="40"/>
      <c r="D194" s="217" t="s">
        <v>170</v>
      </c>
      <c r="E194" s="40"/>
      <c r="F194" s="218" t="s">
        <v>987</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13" customFormat="1">
      <c r="A195" s="13"/>
      <c r="B195" s="222"/>
      <c r="C195" s="223"/>
      <c r="D195" s="217" t="s">
        <v>172</v>
      </c>
      <c r="E195" s="224" t="s">
        <v>19</v>
      </c>
      <c r="F195" s="225" t="s">
        <v>988</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4" customFormat="1">
      <c r="A196" s="14"/>
      <c r="B196" s="232"/>
      <c r="C196" s="233"/>
      <c r="D196" s="217" t="s">
        <v>172</v>
      </c>
      <c r="E196" s="234" t="s">
        <v>19</v>
      </c>
      <c r="F196" s="235" t="s">
        <v>989</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80</v>
      </c>
      <c r="AY196" s="242" t="s">
        <v>158</v>
      </c>
    </row>
    <row r="197" s="12" customFormat="1" ht="22.8" customHeight="1">
      <c r="A197" s="12"/>
      <c r="B197" s="188"/>
      <c r="C197" s="189"/>
      <c r="D197" s="190" t="s">
        <v>71</v>
      </c>
      <c r="E197" s="202" t="s">
        <v>511</v>
      </c>
      <c r="F197" s="202" t="s">
        <v>512</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158</v>
      </c>
      <c r="BK197" s="201">
        <f>SUM(BK198:BK206)</f>
        <v>0</v>
      </c>
    </row>
    <row r="198" s="2" customFormat="1" ht="37.8" customHeight="1">
      <c r="A198" s="38"/>
      <c r="B198" s="39"/>
      <c r="C198" s="204" t="s">
        <v>336</v>
      </c>
      <c r="D198" s="204" t="s">
        <v>162</v>
      </c>
      <c r="E198" s="205" t="s">
        <v>990</v>
      </c>
      <c r="F198" s="206" t="s">
        <v>991</v>
      </c>
      <c r="G198" s="207" t="s">
        <v>516</v>
      </c>
      <c r="H198" s="208">
        <v>11.928000000000001</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992</v>
      </c>
    </row>
    <row r="199" s="2" customFormat="1">
      <c r="A199" s="38"/>
      <c r="B199" s="39"/>
      <c r="C199" s="40"/>
      <c r="D199" s="217" t="s">
        <v>170</v>
      </c>
      <c r="E199" s="40"/>
      <c r="F199" s="218" t="s">
        <v>518</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04" t="s">
        <v>341</v>
      </c>
      <c r="D200" s="204" t="s">
        <v>162</v>
      </c>
      <c r="E200" s="205" t="s">
        <v>520</v>
      </c>
      <c r="F200" s="206" t="s">
        <v>521</v>
      </c>
      <c r="G200" s="207" t="s">
        <v>516</v>
      </c>
      <c r="H200" s="208">
        <v>11.928000000000001</v>
      </c>
      <c r="I200" s="209"/>
      <c r="J200" s="210">
        <f>ROUND(I200*H200,2)</f>
        <v>0</v>
      </c>
      <c r="K200" s="206" t="s">
        <v>166</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167</v>
      </c>
      <c r="AT200" s="215" t="s">
        <v>162</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167</v>
      </c>
      <c r="BM200" s="215" t="s">
        <v>993</v>
      </c>
    </row>
    <row r="201" s="2" customFormat="1">
      <c r="A201" s="38"/>
      <c r="B201" s="39"/>
      <c r="C201" s="40"/>
      <c r="D201" s="217" t="s">
        <v>170</v>
      </c>
      <c r="E201" s="40"/>
      <c r="F201" s="218" t="s">
        <v>523</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170</v>
      </c>
      <c r="AU201" s="17" t="s">
        <v>168</v>
      </c>
    </row>
    <row r="202" s="2" customFormat="1" ht="37.8" customHeight="1">
      <c r="A202" s="38"/>
      <c r="B202" s="39"/>
      <c r="C202" s="204" t="s">
        <v>351</v>
      </c>
      <c r="D202" s="204" t="s">
        <v>162</v>
      </c>
      <c r="E202" s="205" t="s">
        <v>525</v>
      </c>
      <c r="F202" s="206" t="s">
        <v>526</v>
      </c>
      <c r="G202" s="207" t="s">
        <v>516</v>
      </c>
      <c r="H202" s="208">
        <v>166.99199999999999</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994</v>
      </c>
    </row>
    <row r="203" s="2" customFormat="1">
      <c r="A203" s="38"/>
      <c r="B203" s="39"/>
      <c r="C203" s="40"/>
      <c r="D203" s="217" t="s">
        <v>170</v>
      </c>
      <c r="E203" s="40"/>
      <c r="F203" s="218" t="s">
        <v>523</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3"/>
      <c r="F204" s="235" t="s">
        <v>995</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4</v>
      </c>
      <c r="AX204" s="14" t="s">
        <v>80</v>
      </c>
      <c r="AY204" s="242" t="s">
        <v>158</v>
      </c>
    </row>
    <row r="205" s="2" customFormat="1" ht="37.8" customHeight="1">
      <c r="A205" s="38"/>
      <c r="B205" s="39"/>
      <c r="C205" s="204" t="s">
        <v>361</v>
      </c>
      <c r="D205" s="204" t="s">
        <v>162</v>
      </c>
      <c r="E205" s="205" t="s">
        <v>530</v>
      </c>
      <c r="F205" s="206" t="s">
        <v>531</v>
      </c>
      <c r="G205" s="207" t="s">
        <v>516</v>
      </c>
      <c r="H205" s="208">
        <v>11.928000000000001</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996</v>
      </c>
    </row>
    <row r="206" s="2" customFormat="1">
      <c r="A206" s="38"/>
      <c r="B206" s="39"/>
      <c r="C206" s="40"/>
      <c r="D206" s="217" t="s">
        <v>170</v>
      </c>
      <c r="E206" s="40"/>
      <c r="F206" s="218" t="s">
        <v>533</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534</v>
      </c>
      <c r="F207" s="202" t="s">
        <v>535</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158</v>
      </c>
      <c r="BK207" s="201">
        <f>SUM(BK208:BK209)</f>
        <v>0</v>
      </c>
    </row>
    <row r="208" s="2" customFormat="1" ht="49.05" customHeight="1">
      <c r="A208" s="38"/>
      <c r="B208" s="39"/>
      <c r="C208" s="204" t="s">
        <v>363</v>
      </c>
      <c r="D208" s="204" t="s">
        <v>162</v>
      </c>
      <c r="E208" s="205" t="s">
        <v>997</v>
      </c>
      <c r="F208" s="206" t="s">
        <v>998</v>
      </c>
      <c r="G208" s="207" t="s">
        <v>516</v>
      </c>
      <c r="H208" s="208">
        <v>42.618000000000002</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999</v>
      </c>
    </row>
    <row r="209" s="2" customFormat="1">
      <c r="A209" s="38"/>
      <c r="B209" s="39"/>
      <c r="C209" s="40"/>
      <c r="D209" s="217" t="s">
        <v>170</v>
      </c>
      <c r="E209" s="40"/>
      <c r="F209" s="218" t="s">
        <v>540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2" customFormat="1" ht="25.92" customHeight="1">
      <c r="A210" s="12"/>
      <c r="B210" s="188"/>
      <c r="C210" s="189"/>
      <c r="D210" s="190" t="s">
        <v>71</v>
      </c>
      <c r="E210" s="191" t="s">
        <v>623</v>
      </c>
      <c r="F210" s="191" t="s">
        <v>624</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168</v>
      </c>
      <c r="AT210" s="200" t="s">
        <v>71</v>
      </c>
      <c r="AU210" s="200" t="s">
        <v>72</v>
      </c>
      <c r="AY210" s="199" t="s">
        <v>158</v>
      </c>
      <c r="BK210" s="201">
        <f>BK211+BK233</f>
        <v>0</v>
      </c>
    </row>
    <row r="211" s="12" customFormat="1" ht="22.8" customHeight="1">
      <c r="A211" s="12"/>
      <c r="B211" s="188"/>
      <c r="C211" s="189"/>
      <c r="D211" s="190" t="s">
        <v>71</v>
      </c>
      <c r="E211" s="202" t="s">
        <v>1000</v>
      </c>
      <c r="F211" s="202" t="s">
        <v>1001</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168</v>
      </c>
      <c r="AT211" s="200" t="s">
        <v>71</v>
      </c>
      <c r="AU211" s="200" t="s">
        <v>80</v>
      </c>
      <c r="AY211" s="199" t="s">
        <v>158</v>
      </c>
      <c r="BK211" s="201">
        <f>SUM(BK212:BK232)</f>
        <v>0</v>
      </c>
    </row>
    <row r="212" s="2" customFormat="1" ht="24.15" customHeight="1">
      <c r="A212" s="38"/>
      <c r="B212" s="39"/>
      <c r="C212" s="204" t="s">
        <v>1002</v>
      </c>
      <c r="D212" s="204" t="s">
        <v>162</v>
      </c>
      <c r="E212" s="205" t="s">
        <v>1003</v>
      </c>
      <c r="F212" s="206" t="s">
        <v>1004</v>
      </c>
      <c r="G212" s="207" t="s">
        <v>165</v>
      </c>
      <c r="H212" s="208">
        <v>91.079999999999998</v>
      </c>
      <c r="I212" s="209"/>
      <c r="J212" s="210">
        <f>ROUND(I212*H212,2)</f>
        <v>0</v>
      </c>
      <c r="K212" s="206" t="s">
        <v>166</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299</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1005</v>
      </c>
    </row>
    <row r="213" s="2" customFormat="1">
      <c r="A213" s="38"/>
      <c r="B213" s="39"/>
      <c r="C213" s="40"/>
      <c r="D213" s="217" t="s">
        <v>170</v>
      </c>
      <c r="E213" s="40"/>
      <c r="F213" s="218" t="s">
        <v>1006</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14" customFormat="1">
      <c r="A214" s="14"/>
      <c r="B214" s="232"/>
      <c r="C214" s="233"/>
      <c r="D214" s="217" t="s">
        <v>172</v>
      </c>
      <c r="E214" s="234" t="s">
        <v>19</v>
      </c>
      <c r="F214" s="235" t="s">
        <v>943</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80</v>
      </c>
      <c r="AY214" s="242" t="s">
        <v>158</v>
      </c>
    </row>
    <row r="215" s="2" customFormat="1" ht="14.4" customHeight="1">
      <c r="A215" s="38"/>
      <c r="B215" s="39"/>
      <c r="C215" s="254" t="s">
        <v>1007</v>
      </c>
      <c r="D215" s="254" t="s">
        <v>203</v>
      </c>
      <c r="E215" s="255" t="s">
        <v>1008</v>
      </c>
      <c r="F215" s="256" t="s">
        <v>1009</v>
      </c>
      <c r="G215" s="257" t="s">
        <v>516</v>
      </c>
      <c r="H215" s="258">
        <v>0.032000000000000001</v>
      </c>
      <c r="I215" s="259"/>
      <c r="J215" s="260">
        <f>ROUND(I215*H215,2)</f>
        <v>0</v>
      </c>
      <c r="K215" s="256" t="s">
        <v>166</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387</v>
      </c>
      <c r="AT215" s="215" t="s">
        <v>203</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1010</v>
      </c>
    </row>
    <row r="216" s="14" customFormat="1">
      <c r="A216" s="14"/>
      <c r="B216" s="232"/>
      <c r="C216" s="233"/>
      <c r="D216" s="217" t="s">
        <v>172</v>
      </c>
      <c r="E216" s="233"/>
      <c r="F216" s="235" t="s">
        <v>1011</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4</v>
      </c>
      <c r="AX216" s="14" t="s">
        <v>80</v>
      </c>
      <c r="AY216" s="242" t="s">
        <v>158</v>
      </c>
    </row>
    <row r="217" s="2" customFormat="1" ht="24.15" customHeight="1">
      <c r="A217" s="38"/>
      <c r="B217" s="39"/>
      <c r="C217" s="204" t="s">
        <v>543</v>
      </c>
      <c r="D217" s="204" t="s">
        <v>162</v>
      </c>
      <c r="E217" s="205" t="s">
        <v>1012</v>
      </c>
      <c r="F217" s="206" t="s">
        <v>1013</v>
      </c>
      <c r="G217" s="207" t="s">
        <v>165</v>
      </c>
      <c r="H217" s="208">
        <v>91.079999999999998</v>
      </c>
      <c r="I217" s="209"/>
      <c r="J217" s="210">
        <f>ROUND(I217*H217,2)</f>
        <v>0</v>
      </c>
      <c r="K217" s="206" t="s">
        <v>166</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299</v>
      </c>
      <c r="AT217" s="215" t="s">
        <v>162</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299</v>
      </c>
      <c r="BM217" s="215" t="s">
        <v>1014</v>
      </c>
    </row>
    <row r="218" s="2" customFormat="1">
      <c r="A218" s="38"/>
      <c r="B218" s="39"/>
      <c r="C218" s="40"/>
      <c r="D218" s="217" t="s">
        <v>170</v>
      </c>
      <c r="E218" s="40"/>
      <c r="F218" s="218" t="s">
        <v>1015</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170</v>
      </c>
      <c r="AU218" s="17" t="s">
        <v>168</v>
      </c>
    </row>
    <row r="219" s="14" customFormat="1">
      <c r="A219" s="14"/>
      <c r="B219" s="232"/>
      <c r="C219" s="233"/>
      <c r="D219" s="217" t="s">
        <v>172</v>
      </c>
      <c r="E219" s="234" t="s">
        <v>19</v>
      </c>
      <c r="F219" s="235" t="s">
        <v>943</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80</v>
      </c>
      <c r="AY219" s="242" t="s">
        <v>158</v>
      </c>
    </row>
    <row r="220" s="2" customFormat="1" ht="37.8" customHeight="1">
      <c r="A220" s="38"/>
      <c r="B220" s="39"/>
      <c r="C220" s="254" t="s">
        <v>556</v>
      </c>
      <c r="D220" s="254" t="s">
        <v>203</v>
      </c>
      <c r="E220" s="255" t="s">
        <v>1016</v>
      </c>
      <c r="F220" s="256" t="s">
        <v>1017</v>
      </c>
      <c r="G220" s="257" t="s">
        <v>165</v>
      </c>
      <c r="H220" s="258">
        <v>109.29600000000001</v>
      </c>
      <c r="I220" s="259"/>
      <c r="J220" s="260">
        <f>ROUND(I220*H220,2)</f>
        <v>0</v>
      </c>
      <c r="K220" s="256" t="s">
        <v>166</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387</v>
      </c>
      <c r="AT220" s="215" t="s">
        <v>203</v>
      </c>
      <c r="AU220" s="215" t="s">
        <v>168</v>
      </c>
      <c r="AY220" s="17" t="s">
        <v>158</v>
      </c>
      <c r="BE220" s="216">
        <f>IF(N220="základní",J220,0)</f>
        <v>0</v>
      </c>
      <c r="BF220" s="216">
        <f>IF(N220="snížená",J220,0)</f>
        <v>0</v>
      </c>
      <c r="BG220" s="216">
        <f>IF(N220="zákl. přenesená",J220,0)</f>
        <v>0</v>
      </c>
      <c r="BH220" s="216">
        <f>IF(N220="sníž. přenesená",J220,0)</f>
        <v>0</v>
      </c>
      <c r="BI220" s="216">
        <f>IF(N220="nulová",J220,0)</f>
        <v>0</v>
      </c>
      <c r="BJ220" s="17" t="s">
        <v>168</v>
      </c>
      <c r="BK220" s="216">
        <f>ROUND(I220*H220,2)</f>
        <v>0</v>
      </c>
      <c r="BL220" s="17" t="s">
        <v>299</v>
      </c>
      <c r="BM220" s="215" t="s">
        <v>1018</v>
      </c>
    </row>
    <row r="221" s="14" customFormat="1">
      <c r="A221" s="14"/>
      <c r="B221" s="232"/>
      <c r="C221" s="233"/>
      <c r="D221" s="217" t="s">
        <v>172</v>
      </c>
      <c r="E221" s="233"/>
      <c r="F221" s="235" t="s">
        <v>1019</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4</v>
      </c>
      <c r="AX221" s="14" t="s">
        <v>80</v>
      </c>
      <c r="AY221" s="242" t="s">
        <v>158</v>
      </c>
    </row>
    <row r="222" s="2" customFormat="1" ht="24.15" customHeight="1">
      <c r="A222" s="38"/>
      <c r="B222" s="39"/>
      <c r="C222" s="204" t="s">
        <v>1020</v>
      </c>
      <c r="D222" s="204" t="s">
        <v>162</v>
      </c>
      <c r="E222" s="205" t="s">
        <v>1012</v>
      </c>
      <c r="F222" s="206" t="s">
        <v>1013</v>
      </c>
      <c r="G222" s="207" t="s">
        <v>165</v>
      </c>
      <c r="H222" s="208">
        <v>91.079999999999998</v>
      </c>
      <c r="I222" s="209"/>
      <c r="J222" s="210">
        <f>ROUND(I222*H222,2)</f>
        <v>0</v>
      </c>
      <c r="K222" s="206" t="s">
        <v>166</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299</v>
      </c>
      <c r="AT222" s="215" t="s">
        <v>162</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299</v>
      </c>
      <c r="BM222" s="215" t="s">
        <v>1021</v>
      </c>
    </row>
    <row r="223" s="2" customFormat="1">
      <c r="A223" s="38"/>
      <c r="B223" s="39"/>
      <c r="C223" s="40"/>
      <c r="D223" s="217" t="s">
        <v>170</v>
      </c>
      <c r="E223" s="40"/>
      <c r="F223" s="218" t="s">
        <v>1015</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170</v>
      </c>
      <c r="AU223" s="17" t="s">
        <v>168</v>
      </c>
    </row>
    <row r="224" s="14" customFormat="1">
      <c r="A224" s="14"/>
      <c r="B224" s="232"/>
      <c r="C224" s="233"/>
      <c r="D224" s="217" t="s">
        <v>172</v>
      </c>
      <c r="E224" s="234" t="s">
        <v>19</v>
      </c>
      <c r="F224" s="235" t="s">
        <v>943</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80</v>
      </c>
      <c r="AY224" s="242" t="s">
        <v>158</v>
      </c>
    </row>
    <row r="225" s="2" customFormat="1" ht="49.05" customHeight="1">
      <c r="A225" s="38"/>
      <c r="B225" s="39"/>
      <c r="C225" s="254" t="s">
        <v>414</v>
      </c>
      <c r="D225" s="254" t="s">
        <v>203</v>
      </c>
      <c r="E225" s="255" t="s">
        <v>1022</v>
      </c>
      <c r="F225" s="256" t="s">
        <v>1023</v>
      </c>
      <c r="G225" s="257" t="s">
        <v>165</v>
      </c>
      <c r="H225" s="258">
        <v>109.29600000000001</v>
      </c>
      <c r="I225" s="259"/>
      <c r="J225" s="260">
        <f>ROUND(I225*H225,2)</f>
        <v>0</v>
      </c>
      <c r="K225" s="256" t="s">
        <v>166</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387</v>
      </c>
      <c r="AT225" s="215" t="s">
        <v>203</v>
      </c>
      <c r="AU225" s="215" t="s">
        <v>168</v>
      </c>
      <c r="AY225" s="17" t="s">
        <v>158</v>
      </c>
      <c r="BE225" s="216">
        <f>IF(N225="základní",J225,0)</f>
        <v>0</v>
      </c>
      <c r="BF225" s="216">
        <f>IF(N225="snížená",J225,0)</f>
        <v>0</v>
      </c>
      <c r="BG225" s="216">
        <f>IF(N225="zákl. přenesená",J225,0)</f>
        <v>0</v>
      </c>
      <c r="BH225" s="216">
        <f>IF(N225="sníž. přenesená",J225,0)</f>
        <v>0</v>
      </c>
      <c r="BI225" s="216">
        <f>IF(N225="nulová",J225,0)</f>
        <v>0</v>
      </c>
      <c r="BJ225" s="17" t="s">
        <v>168</v>
      </c>
      <c r="BK225" s="216">
        <f>ROUND(I225*H225,2)</f>
        <v>0</v>
      </c>
      <c r="BL225" s="17" t="s">
        <v>299</v>
      </c>
      <c r="BM225" s="215" t="s">
        <v>1024</v>
      </c>
    </row>
    <row r="226" s="14" customFormat="1">
      <c r="A226" s="14"/>
      <c r="B226" s="232"/>
      <c r="C226" s="233"/>
      <c r="D226" s="217" t="s">
        <v>172</v>
      </c>
      <c r="E226" s="233"/>
      <c r="F226" s="235" t="s">
        <v>1019</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4</v>
      </c>
      <c r="AX226" s="14" t="s">
        <v>80</v>
      </c>
      <c r="AY226" s="242" t="s">
        <v>158</v>
      </c>
    </row>
    <row r="227" s="2" customFormat="1" ht="37.8" customHeight="1">
      <c r="A227" s="38"/>
      <c r="B227" s="39"/>
      <c r="C227" s="204" t="s">
        <v>366</v>
      </c>
      <c r="D227" s="204" t="s">
        <v>162</v>
      </c>
      <c r="E227" s="205" t="s">
        <v>1025</v>
      </c>
      <c r="F227" s="206" t="s">
        <v>1026</v>
      </c>
      <c r="G227" s="207" t="s">
        <v>165</v>
      </c>
      <c r="H227" s="208">
        <v>96.140000000000001</v>
      </c>
      <c r="I227" s="209"/>
      <c r="J227" s="210">
        <f>ROUND(I227*H227,2)</f>
        <v>0</v>
      </c>
      <c r="K227" s="206" t="s">
        <v>166</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299</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299</v>
      </c>
      <c r="BM227" s="215" t="s">
        <v>1027</v>
      </c>
    </row>
    <row r="228" s="14" customFormat="1">
      <c r="A228" s="14"/>
      <c r="B228" s="232"/>
      <c r="C228" s="233"/>
      <c r="D228" s="217" t="s">
        <v>172</v>
      </c>
      <c r="E228" s="234" t="s">
        <v>19</v>
      </c>
      <c r="F228" s="235" t="s">
        <v>1028</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80</v>
      </c>
      <c r="AY228" s="242" t="s">
        <v>158</v>
      </c>
    </row>
    <row r="229" s="2" customFormat="1" ht="24.15" customHeight="1">
      <c r="A229" s="38"/>
      <c r="B229" s="39"/>
      <c r="C229" s="204" t="s">
        <v>373</v>
      </c>
      <c r="D229" s="204" t="s">
        <v>162</v>
      </c>
      <c r="E229" s="205" t="s">
        <v>1029</v>
      </c>
      <c r="F229" s="206" t="s">
        <v>1030</v>
      </c>
      <c r="G229" s="207" t="s">
        <v>278</v>
      </c>
      <c r="H229" s="208">
        <v>50.600000000000001</v>
      </c>
      <c r="I229" s="209"/>
      <c r="J229" s="210">
        <f>ROUND(I229*H229,2)</f>
        <v>0</v>
      </c>
      <c r="K229" s="206" t="s">
        <v>166</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299</v>
      </c>
      <c r="AT229" s="215" t="s">
        <v>162</v>
      </c>
      <c r="AU229" s="215" t="s">
        <v>168</v>
      </c>
      <c r="AY229" s="17" t="s">
        <v>158</v>
      </c>
      <c r="BE229" s="216">
        <f>IF(N229="základní",J229,0)</f>
        <v>0</v>
      </c>
      <c r="BF229" s="216">
        <f>IF(N229="snížená",J229,0)</f>
        <v>0</v>
      </c>
      <c r="BG229" s="216">
        <f>IF(N229="zákl. přenesená",J229,0)</f>
        <v>0</v>
      </c>
      <c r="BH229" s="216">
        <f>IF(N229="sníž. přenesená",J229,0)</f>
        <v>0</v>
      </c>
      <c r="BI229" s="216">
        <f>IF(N229="nulová",J229,0)</f>
        <v>0</v>
      </c>
      <c r="BJ229" s="17" t="s">
        <v>168</v>
      </c>
      <c r="BK229" s="216">
        <f>ROUND(I229*H229,2)</f>
        <v>0</v>
      </c>
      <c r="BL229" s="17" t="s">
        <v>299</v>
      </c>
      <c r="BM229" s="215" t="s">
        <v>1031</v>
      </c>
    </row>
    <row r="230" s="14" customFormat="1">
      <c r="A230" s="14"/>
      <c r="B230" s="232"/>
      <c r="C230" s="233"/>
      <c r="D230" s="217" t="s">
        <v>172</v>
      </c>
      <c r="E230" s="234" t="s">
        <v>19</v>
      </c>
      <c r="F230" s="235" t="s">
        <v>939</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80</v>
      </c>
      <c r="AY230" s="242" t="s">
        <v>158</v>
      </c>
    </row>
    <row r="231" s="2" customFormat="1" ht="37.8" customHeight="1">
      <c r="A231" s="38"/>
      <c r="B231" s="39"/>
      <c r="C231" s="204" t="s">
        <v>376</v>
      </c>
      <c r="D231" s="204" t="s">
        <v>162</v>
      </c>
      <c r="E231" s="205" t="s">
        <v>1032</v>
      </c>
      <c r="F231" s="206" t="s">
        <v>1033</v>
      </c>
      <c r="G231" s="207" t="s">
        <v>669</v>
      </c>
      <c r="H231" s="264"/>
      <c r="I231" s="209"/>
      <c r="J231" s="210">
        <f>ROUND(I231*H231,2)</f>
        <v>0</v>
      </c>
      <c r="K231" s="206" t="s">
        <v>166</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299</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299</v>
      </c>
      <c r="BM231" s="215" t="s">
        <v>1034</v>
      </c>
    </row>
    <row r="232" s="2" customFormat="1">
      <c r="A232" s="38"/>
      <c r="B232" s="39"/>
      <c r="C232" s="40"/>
      <c r="D232" s="217" t="s">
        <v>170</v>
      </c>
      <c r="E232" s="40"/>
      <c r="F232" s="218" t="s">
        <v>1035</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2" customFormat="1" ht="22.8" customHeight="1">
      <c r="A233" s="12"/>
      <c r="B233" s="188"/>
      <c r="C233" s="189"/>
      <c r="D233" s="190" t="s">
        <v>71</v>
      </c>
      <c r="E233" s="202" t="s">
        <v>838</v>
      </c>
      <c r="F233" s="202" t="s">
        <v>839</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168</v>
      </c>
      <c r="AT233" s="200" t="s">
        <v>71</v>
      </c>
      <c r="AU233" s="200" t="s">
        <v>80</v>
      </c>
      <c r="AY233" s="199" t="s">
        <v>158</v>
      </c>
      <c r="BK233" s="201">
        <f>SUM(BK234:BK245)</f>
        <v>0</v>
      </c>
    </row>
    <row r="234" s="2" customFormat="1" ht="24.15" customHeight="1">
      <c r="A234" s="38"/>
      <c r="B234" s="39"/>
      <c r="C234" s="204" t="s">
        <v>117</v>
      </c>
      <c r="D234" s="204" t="s">
        <v>162</v>
      </c>
      <c r="E234" s="205" t="s">
        <v>840</v>
      </c>
      <c r="F234" s="206" t="s">
        <v>841</v>
      </c>
      <c r="G234" s="207" t="s">
        <v>165</v>
      </c>
      <c r="H234" s="208">
        <v>144.09999999999999</v>
      </c>
      <c r="I234" s="209"/>
      <c r="J234" s="210">
        <f>ROUND(I234*H234,2)</f>
        <v>0</v>
      </c>
      <c r="K234" s="206" t="s">
        <v>166</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299</v>
      </c>
      <c r="AT234" s="215" t="s">
        <v>162</v>
      </c>
      <c r="AU234" s="215" t="s">
        <v>168</v>
      </c>
      <c r="AY234" s="17" t="s">
        <v>158</v>
      </c>
      <c r="BE234" s="216">
        <f>IF(N234="základní",J234,0)</f>
        <v>0</v>
      </c>
      <c r="BF234" s="216">
        <f>IF(N234="snížená",J234,0)</f>
        <v>0</v>
      </c>
      <c r="BG234" s="216">
        <f>IF(N234="zákl. přenesená",J234,0)</f>
        <v>0</v>
      </c>
      <c r="BH234" s="216">
        <f>IF(N234="sníž. přenesená",J234,0)</f>
        <v>0</v>
      </c>
      <c r="BI234" s="216">
        <f>IF(N234="nulová",J234,0)</f>
        <v>0</v>
      </c>
      <c r="BJ234" s="17" t="s">
        <v>168</v>
      </c>
      <c r="BK234" s="216">
        <f>ROUND(I234*H234,2)</f>
        <v>0</v>
      </c>
      <c r="BL234" s="17" t="s">
        <v>299</v>
      </c>
      <c r="BM234" s="215" t="s">
        <v>1036</v>
      </c>
    </row>
    <row r="235" s="13" customFormat="1">
      <c r="A235" s="13"/>
      <c r="B235" s="222"/>
      <c r="C235" s="223"/>
      <c r="D235" s="217" t="s">
        <v>172</v>
      </c>
      <c r="E235" s="224" t="s">
        <v>19</v>
      </c>
      <c r="F235" s="225" t="s">
        <v>924</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925</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4" customFormat="1">
      <c r="A237" s="14"/>
      <c r="B237" s="232"/>
      <c r="C237" s="233"/>
      <c r="D237" s="217" t="s">
        <v>172</v>
      </c>
      <c r="E237" s="234" t="s">
        <v>19</v>
      </c>
      <c r="F237" s="235" t="s">
        <v>926</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24.15" customHeight="1">
      <c r="A239" s="38"/>
      <c r="B239" s="39"/>
      <c r="C239" s="204" t="s">
        <v>395</v>
      </c>
      <c r="D239" s="204" t="s">
        <v>162</v>
      </c>
      <c r="E239" s="205" t="s">
        <v>1037</v>
      </c>
      <c r="F239" s="206" t="s">
        <v>1038</v>
      </c>
      <c r="G239" s="207" t="s">
        <v>165</v>
      </c>
      <c r="H239" s="208">
        <v>139</v>
      </c>
      <c r="I239" s="209"/>
      <c r="J239" s="210">
        <f>ROUND(I239*H239,2)</f>
        <v>0</v>
      </c>
      <c r="K239" s="206" t="s">
        <v>166</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299</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299</v>
      </c>
      <c r="BM239" s="215" t="s">
        <v>1039</v>
      </c>
    </row>
    <row r="240" s="2" customFormat="1" ht="37.8" customHeight="1">
      <c r="A240" s="38"/>
      <c r="B240" s="39"/>
      <c r="C240" s="204" t="s">
        <v>1040</v>
      </c>
      <c r="D240" s="204" t="s">
        <v>162</v>
      </c>
      <c r="E240" s="205" t="s">
        <v>843</v>
      </c>
      <c r="F240" s="206" t="s">
        <v>844</v>
      </c>
      <c r="G240" s="207" t="s">
        <v>165</v>
      </c>
      <c r="H240" s="208">
        <v>144.09999999999999</v>
      </c>
      <c r="I240" s="209"/>
      <c r="J240" s="210">
        <f>ROUND(I240*H240,2)</f>
        <v>0</v>
      </c>
      <c r="K240" s="206" t="s">
        <v>166</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299</v>
      </c>
      <c r="AT240" s="215" t="s">
        <v>162</v>
      </c>
      <c r="AU240" s="215" t="s">
        <v>168</v>
      </c>
      <c r="AY240" s="17" t="s">
        <v>158</v>
      </c>
      <c r="BE240" s="216">
        <f>IF(N240="základní",J240,0)</f>
        <v>0</v>
      </c>
      <c r="BF240" s="216">
        <f>IF(N240="snížená",J240,0)</f>
        <v>0</v>
      </c>
      <c r="BG240" s="216">
        <f>IF(N240="zákl. přenesená",J240,0)</f>
        <v>0</v>
      </c>
      <c r="BH240" s="216">
        <f>IF(N240="sníž. přenesená",J240,0)</f>
        <v>0</v>
      </c>
      <c r="BI240" s="216">
        <f>IF(N240="nulová",J240,0)</f>
        <v>0</v>
      </c>
      <c r="BJ240" s="17" t="s">
        <v>168</v>
      </c>
      <c r="BK240" s="216">
        <f>ROUND(I240*H240,2)</f>
        <v>0</v>
      </c>
      <c r="BL240" s="17" t="s">
        <v>299</v>
      </c>
      <c r="BM240" s="215" t="s">
        <v>1041</v>
      </c>
    </row>
    <row r="241" s="2" customFormat="1" ht="24.15" customHeight="1">
      <c r="A241" s="38"/>
      <c r="B241" s="39"/>
      <c r="C241" s="204" t="s">
        <v>387</v>
      </c>
      <c r="D241" s="204" t="s">
        <v>162</v>
      </c>
      <c r="E241" s="205" t="s">
        <v>1042</v>
      </c>
      <c r="F241" s="206" t="s">
        <v>1043</v>
      </c>
      <c r="G241" s="207" t="s">
        <v>165</v>
      </c>
      <c r="H241" s="208">
        <v>127.59999999999999</v>
      </c>
      <c r="I241" s="209"/>
      <c r="J241" s="210">
        <f>ROUND(I241*H241,2)</f>
        <v>0</v>
      </c>
      <c r="K241" s="206" t="s">
        <v>166</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299</v>
      </c>
      <c r="AT241" s="215" t="s">
        <v>162</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299</v>
      </c>
      <c r="BM241" s="215" t="s">
        <v>1044</v>
      </c>
    </row>
    <row r="242" s="13" customFormat="1">
      <c r="A242" s="13"/>
      <c r="B242" s="222"/>
      <c r="C242" s="223"/>
      <c r="D242" s="217" t="s">
        <v>172</v>
      </c>
      <c r="E242" s="224" t="s">
        <v>19</v>
      </c>
      <c r="F242" s="225" t="s">
        <v>931</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172</v>
      </c>
      <c r="AU242" s="231" t="s">
        <v>168</v>
      </c>
      <c r="AV242" s="13" t="s">
        <v>80</v>
      </c>
      <c r="AW242" s="13" t="s">
        <v>33</v>
      </c>
      <c r="AX242" s="13" t="s">
        <v>72</v>
      </c>
      <c r="AY242" s="231" t="s">
        <v>158</v>
      </c>
    </row>
    <row r="243" s="14" customFormat="1">
      <c r="A243" s="14"/>
      <c r="B243" s="232"/>
      <c r="C243" s="233"/>
      <c r="D243" s="217" t="s">
        <v>172</v>
      </c>
      <c r="E243" s="234" t="s">
        <v>19</v>
      </c>
      <c r="F243" s="235" t="s">
        <v>989</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80</v>
      </c>
      <c r="AY243" s="242" t="s">
        <v>158</v>
      </c>
    </row>
    <row r="244" s="2" customFormat="1" ht="14.4" customHeight="1">
      <c r="A244" s="38"/>
      <c r="B244" s="39"/>
      <c r="C244" s="254" t="s">
        <v>391</v>
      </c>
      <c r="D244" s="254" t="s">
        <v>203</v>
      </c>
      <c r="E244" s="255" t="s">
        <v>1045</v>
      </c>
      <c r="F244" s="256" t="s">
        <v>1046</v>
      </c>
      <c r="G244" s="257" t="s">
        <v>893</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387</v>
      </c>
      <c r="AT244" s="215" t="s">
        <v>203</v>
      </c>
      <c r="AU244" s="215" t="s">
        <v>168</v>
      </c>
      <c r="AY244" s="17" t="s">
        <v>158</v>
      </c>
      <c r="BE244" s="216">
        <f>IF(N244="základní",J244,0)</f>
        <v>0</v>
      </c>
      <c r="BF244" s="216">
        <f>IF(N244="snížená",J244,0)</f>
        <v>0</v>
      </c>
      <c r="BG244" s="216">
        <f>IF(N244="zákl. přenesená",J244,0)</f>
        <v>0</v>
      </c>
      <c r="BH244" s="216">
        <f>IF(N244="sníž. přenesená",J244,0)</f>
        <v>0</v>
      </c>
      <c r="BI244" s="216">
        <f>IF(N244="nulová",J244,0)</f>
        <v>0</v>
      </c>
      <c r="BJ244" s="17" t="s">
        <v>168</v>
      </c>
      <c r="BK244" s="216">
        <f>ROUND(I244*H244,2)</f>
        <v>0</v>
      </c>
      <c r="BL244" s="17" t="s">
        <v>299</v>
      </c>
      <c r="BM244" s="215" t="s">
        <v>1047</v>
      </c>
    </row>
    <row r="245" s="14" customFormat="1">
      <c r="A245" s="14"/>
      <c r="B245" s="232"/>
      <c r="C245" s="233"/>
      <c r="D245" s="217" t="s">
        <v>172</v>
      </c>
      <c r="E245" s="233"/>
      <c r="F245" s="235" t="s">
        <v>1048</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172</v>
      </c>
      <c r="AU245" s="242" t="s">
        <v>168</v>
      </c>
      <c r="AV245" s="14" t="s">
        <v>168</v>
      </c>
      <c r="AW245" s="14" t="s">
        <v>4</v>
      </c>
      <c r="AX245" s="14" t="s">
        <v>80</v>
      </c>
      <c r="AY245" s="242" t="s">
        <v>158</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wIr4upFIQc6OcjplCkbT/akNinNLeXnEaRHLD9wY/D5ncSObUJ2W3bgCx+J7kfnQ5BZM3OjClPk2Y4A9Nf2vPg==" hashValue="zEa6MVi4QQjPzMBqg8DLnPI0YzbEV8ftxQ2wcC4z2uVpIzgPgWxn0TlKO2fZSZZeQ32GAN+hkglkIVBEal/IKw=="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1050</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137</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138</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1051</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277/14</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277/14</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511</v>
      </c>
      <c r="F89" s="202" t="s">
        <v>512</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514</v>
      </c>
      <c r="F90" s="206" t="s">
        <v>515</v>
      </c>
      <c r="G90" s="207" t="s">
        <v>516</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1052</v>
      </c>
    </row>
    <row r="91" s="2" customFormat="1">
      <c r="A91" s="38"/>
      <c r="B91" s="39"/>
      <c r="C91" s="40"/>
      <c r="D91" s="217" t="s">
        <v>170</v>
      </c>
      <c r="E91" s="40"/>
      <c r="F91" s="218" t="s">
        <v>518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1053</v>
      </c>
      <c r="F92" s="206" t="s">
        <v>1054</v>
      </c>
      <c r="G92" s="207" t="s">
        <v>516</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1055</v>
      </c>
    </row>
    <row r="93" s="2" customFormat="1">
      <c r="A93" s="38"/>
      <c r="B93" s="39"/>
      <c r="C93" s="40"/>
      <c r="D93" s="217" t="s">
        <v>170</v>
      </c>
      <c r="E93" s="40"/>
      <c r="F93" s="218" t="s">
        <v>518</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520</v>
      </c>
      <c r="F94" s="206" t="s">
        <v>521</v>
      </c>
      <c r="G94" s="207" t="s">
        <v>516</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1056</v>
      </c>
    </row>
    <row r="95" s="2" customFormat="1">
      <c r="A95" s="38"/>
      <c r="B95" s="39"/>
      <c r="C95" s="40"/>
      <c r="D95" s="217" t="s">
        <v>170</v>
      </c>
      <c r="E95" s="40"/>
      <c r="F95" s="218" t="s">
        <v>523</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525</v>
      </c>
      <c r="F96" s="206" t="s">
        <v>526</v>
      </c>
      <c r="G96" s="207" t="s">
        <v>516</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1057</v>
      </c>
    </row>
    <row r="97" s="2" customFormat="1">
      <c r="A97" s="38"/>
      <c r="B97" s="39"/>
      <c r="C97" s="40"/>
      <c r="D97" s="217" t="s">
        <v>170</v>
      </c>
      <c r="E97" s="40"/>
      <c r="F97" s="218" t="s">
        <v>523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1058</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530</v>
      </c>
      <c r="F99" s="206" t="s">
        <v>531</v>
      </c>
      <c r="G99" s="207" t="s">
        <v>516</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1059</v>
      </c>
    </row>
    <row r="100" s="2" customFormat="1">
      <c r="A100" s="38"/>
      <c r="B100" s="39"/>
      <c r="C100" s="40"/>
      <c r="D100" s="217" t="s">
        <v>170</v>
      </c>
      <c r="E100" s="40"/>
      <c r="F100" s="218" t="s">
        <v>533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623</v>
      </c>
      <c r="F101" s="191" t="s">
        <v>624</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BK102+BK105+BK146+BK193+BK207</f>
        <v>0</v>
      </c>
    </row>
    <row r="102" s="12" customFormat="1" ht="22.8" customHeight="1">
      <c r="A102" s="12"/>
      <c r="B102" s="188"/>
      <c r="C102" s="189"/>
      <c r="D102" s="190" t="s">
        <v>71</v>
      </c>
      <c r="E102" s="202" t="s">
        <v>1060</v>
      </c>
      <c r="F102" s="202" t="s">
        <v>1061</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1062</v>
      </c>
      <c r="F103" s="206" t="s">
        <v>1063</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1064</v>
      </c>
    </row>
    <row r="104" s="2" customFormat="1" ht="24.15" customHeight="1">
      <c r="A104" s="38"/>
      <c r="B104" s="39"/>
      <c r="C104" s="204" t="s">
        <v>193</v>
      </c>
      <c r="D104" s="204" t="s">
        <v>162</v>
      </c>
      <c r="E104" s="205" t="s">
        <v>1065</v>
      </c>
      <c r="F104" s="206" t="s">
        <v>1066</v>
      </c>
      <c r="G104" s="207" t="s">
        <v>712</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299</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299</v>
      </c>
      <c r="BM104" s="215" t="s">
        <v>1067</v>
      </c>
    </row>
    <row r="105" s="12" customFormat="1" ht="22.8" customHeight="1">
      <c r="A105" s="12"/>
      <c r="B105" s="188"/>
      <c r="C105" s="189"/>
      <c r="D105" s="190" t="s">
        <v>71</v>
      </c>
      <c r="E105" s="202" t="s">
        <v>672</v>
      </c>
      <c r="F105" s="202" t="s">
        <v>673</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202</v>
      </c>
      <c r="D106" s="204" t="s">
        <v>162</v>
      </c>
      <c r="E106" s="205" t="s">
        <v>1068</v>
      </c>
      <c r="F106" s="206" t="s">
        <v>1069</v>
      </c>
      <c r="G106" s="207" t="s">
        <v>856</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1070</v>
      </c>
    </row>
    <row r="107" s="2" customFormat="1">
      <c r="A107" s="38"/>
      <c r="B107" s="39"/>
      <c r="C107" s="40"/>
      <c r="D107" s="217" t="s">
        <v>170</v>
      </c>
      <c r="E107" s="40"/>
      <c r="F107" s="218" t="s">
        <v>1071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1072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1073</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1074</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1075</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216</v>
      </c>
      <c r="D113" s="204" t="s">
        <v>162</v>
      </c>
      <c r="E113" s="205" t="s">
        <v>1076</v>
      </c>
      <c r="F113" s="206" t="s">
        <v>1077</v>
      </c>
      <c r="G113" s="207" t="s">
        <v>278</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1078</v>
      </c>
    </row>
    <row r="114" s="2" customFormat="1">
      <c r="A114" s="38"/>
      <c r="B114" s="39"/>
      <c r="C114" s="40"/>
      <c r="D114" s="217" t="s">
        <v>170</v>
      </c>
      <c r="E114" s="40"/>
      <c r="F114" s="218" t="s">
        <v>1079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100</v>
      </c>
      <c r="D115" s="204" t="s">
        <v>162</v>
      </c>
      <c r="E115" s="205" t="s">
        <v>1080</v>
      </c>
      <c r="F115" s="206" t="s">
        <v>1081</v>
      </c>
      <c r="G115" s="207" t="s">
        <v>278</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1082</v>
      </c>
    </row>
    <row r="116" s="2" customFormat="1">
      <c r="A116" s="38"/>
      <c r="B116" s="39"/>
      <c r="C116" s="40"/>
      <c r="D116" s="217" t="s">
        <v>170</v>
      </c>
      <c r="E116" s="40"/>
      <c r="F116" s="218" t="s">
        <v>1083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103</v>
      </c>
      <c r="D117" s="204" t="s">
        <v>162</v>
      </c>
      <c r="E117" s="205" t="s">
        <v>1084</v>
      </c>
      <c r="F117" s="206" t="s">
        <v>1085</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1086</v>
      </c>
    </row>
    <row r="118" s="2" customFormat="1">
      <c r="A118" s="38"/>
      <c r="B118" s="39"/>
      <c r="C118" s="40"/>
      <c r="D118" s="217" t="s">
        <v>170</v>
      </c>
      <c r="E118" s="40"/>
      <c r="F118" s="218" t="s">
        <v>1087</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1088</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1089</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106</v>
      </c>
      <c r="D121" s="254" t="s">
        <v>203</v>
      </c>
      <c r="E121" s="255" t="s">
        <v>1090</v>
      </c>
      <c r="F121" s="256" t="s">
        <v>1091</v>
      </c>
      <c r="G121" s="257" t="s">
        <v>856</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203</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1092</v>
      </c>
    </row>
    <row r="122" s="14" customFormat="1">
      <c r="A122" s="14"/>
      <c r="B122" s="232"/>
      <c r="C122" s="233"/>
      <c r="D122" s="217" t="s">
        <v>172</v>
      </c>
      <c r="E122" s="233"/>
      <c r="F122" s="235" t="s">
        <v>1093</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109</v>
      </c>
      <c r="D123" s="204" t="s">
        <v>162</v>
      </c>
      <c r="E123" s="205" t="s">
        <v>1094</v>
      </c>
      <c r="F123" s="206" t="s">
        <v>1095</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1096</v>
      </c>
    </row>
    <row r="124" s="13" customFormat="1">
      <c r="A124" s="13"/>
      <c r="B124" s="222"/>
      <c r="C124" s="223"/>
      <c r="D124" s="217" t="s">
        <v>172</v>
      </c>
      <c r="E124" s="224" t="s">
        <v>19</v>
      </c>
      <c r="F124" s="225" t="s">
        <v>1088</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1089</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14</v>
      </c>
      <c r="D126" s="204" t="s">
        <v>162</v>
      </c>
      <c r="E126" s="205" t="s">
        <v>1097</v>
      </c>
      <c r="F126" s="206" t="s">
        <v>1098</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1099</v>
      </c>
    </row>
    <row r="127" s="2" customFormat="1">
      <c r="A127" s="38"/>
      <c r="B127" s="39"/>
      <c r="C127" s="40"/>
      <c r="D127" s="217" t="s">
        <v>170</v>
      </c>
      <c r="E127" s="40"/>
      <c r="F127" s="218" t="s">
        <v>1087</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203</v>
      </c>
      <c r="E128" s="255" t="s">
        <v>1100</v>
      </c>
      <c r="F128" s="256" t="s">
        <v>1101</v>
      </c>
      <c r="G128" s="257" t="s">
        <v>856</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203</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1102</v>
      </c>
    </row>
    <row r="129" s="14" customFormat="1">
      <c r="A129" s="14"/>
      <c r="B129" s="232"/>
      <c r="C129" s="233"/>
      <c r="D129" s="217" t="s">
        <v>172</v>
      </c>
      <c r="E129" s="234" t="s">
        <v>19</v>
      </c>
      <c r="F129" s="235" t="s">
        <v>1103</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299</v>
      </c>
      <c r="D130" s="204" t="s">
        <v>162</v>
      </c>
      <c r="E130" s="205" t="s">
        <v>1104</v>
      </c>
      <c r="F130" s="206" t="s">
        <v>1105</v>
      </c>
      <c r="G130" s="207" t="s">
        <v>278</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1106</v>
      </c>
    </row>
    <row r="131" s="2" customFormat="1">
      <c r="A131" s="38"/>
      <c r="B131" s="39"/>
      <c r="C131" s="40"/>
      <c r="D131" s="217" t="s">
        <v>170</v>
      </c>
      <c r="E131" s="40"/>
      <c r="F131" s="218" t="s">
        <v>1087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1107</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304</v>
      </c>
      <c r="D133" s="254" t="s">
        <v>203</v>
      </c>
      <c r="E133" s="255" t="s">
        <v>1108</v>
      </c>
      <c r="F133" s="256" t="s">
        <v>1109</v>
      </c>
      <c r="G133" s="257" t="s">
        <v>856</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203</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1110</v>
      </c>
    </row>
    <row r="134" s="14" customFormat="1">
      <c r="A134" s="14"/>
      <c r="B134" s="232"/>
      <c r="C134" s="233"/>
      <c r="D134" s="217" t="s">
        <v>172</v>
      </c>
      <c r="E134" s="234" t="s">
        <v>19</v>
      </c>
      <c r="F134" s="235" t="s">
        <v>1111</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308</v>
      </c>
      <c r="D135" s="204" t="s">
        <v>162</v>
      </c>
      <c r="E135" s="205" t="s">
        <v>1112</v>
      </c>
      <c r="F135" s="206" t="s">
        <v>1113</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299</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1114</v>
      </c>
    </row>
    <row r="136" s="2" customFormat="1" ht="37.8" customHeight="1">
      <c r="A136" s="38"/>
      <c r="B136" s="39"/>
      <c r="C136" s="204" t="s">
        <v>323</v>
      </c>
      <c r="D136" s="204" t="s">
        <v>162</v>
      </c>
      <c r="E136" s="205" t="s">
        <v>1115</v>
      </c>
      <c r="F136" s="206" t="s">
        <v>1116</v>
      </c>
      <c r="G136" s="207" t="s">
        <v>856</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299</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1117</v>
      </c>
    </row>
    <row r="137" s="2" customFormat="1">
      <c r="A137" s="38"/>
      <c r="B137" s="39"/>
      <c r="C137" s="40"/>
      <c r="D137" s="217" t="s">
        <v>170</v>
      </c>
      <c r="E137" s="40"/>
      <c r="F137" s="218" t="s">
        <v>1118</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1103</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1111</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1119</v>
      </c>
      <c r="F141" s="206" t="s">
        <v>1120</v>
      </c>
      <c r="G141" s="207" t="s">
        <v>856</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1121</v>
      </c>
    </row>
    <row r="142" s="2" customFormat="1">
      <c r="A142" s="38"/>
      <c r="B142" s="39"/>
      <c r="C142" s="40"/>
      <c r="D142" s="217" t="s">
        <v>170</v>
      </c>
      <c r="E142" s="40"/>
      <c r="F142" s="218" t="s">
        <v>1122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1123</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1124</v>
      </c>
      <c r="F144" s="206" t="s">
        <v>1125</v>
      </c>
      <c r="G144" s="207" t="s">
        <v>516</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299</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1126</v>
      </c>
    </row>
    <row r="145" s="2" customFormat="1">
      <c r="A145" s="38"/>
      <c r="B145" s="39"/>
      <c r="C145" s="40"/>
      <c r="D145" s="217" t="s">
        <v>170</v>
      </c>
      <c r="E145" s="40"/>
      <c r="F145" s="218" t="s">
        <v>1127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683</v>
      </c>
      <c r="F146" s="202" t="s">
        <v>684</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SUM(BK147:BK192)</f>
        <v>0</v>
      </c>
    </row>
    <row r="147" s="2" customFormat="1" ht="24.15" customHeight="1">
      <c r="A147" s="38"/>
      <c r="B147" s="39"/>
      <c r="C147" s="204" t="s">
        <v>336</v>
      </c>
      <c r="D147" s="204" t="s">
        <v>162</v>
      </c>
      <c r="E147" s="205" t="s">
        <v>1128</v>
      </c>
      <c r="F147" s="206" t="s">
        <v>1129</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1130</v>
      </c>
    </row>
    <row r="148" s="14" customFormat="1">
      <c r="A148" s="14"/>
      <c r="B148" s="232"/>
      <c r="C148" s="233"/>
      <c r="D148" s="217" t="s">
        <v>172</v>
      </c>
      <c r="E148" s="234" t="s">
        <v>19</v>
      </c>
      <c r="F148" s="235" t="s">
        <v>1131</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341</v>
      </c>
      <c r="D149" s="204" t="s">
        <v>162</v>
      </c>
      <c r="E149" s="205" t="s">
        <v>1132</v>
      </c>
      <c r="F149" s="206" t="s">
        <v>1133</v>
      </c>
      <c r="G149" s="207" t="s">
        <v>278</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299</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299</v>
      </c>
      <c r="BM149" s="215" t="s">
        <v>1134</v>
      </c>
    </row>
    <row r="150" s="2" customFormat="1" ht="24.15" customHeight="1">
      <c r="A150" s="38"/>
      <c r="B150" s="39"/>
      <c r="C150" s="204" t="s">
        <v>351</v>
      </c>
      <c r="D150" s="204" t="s">
        <v>162</v>
      </c>
      <c r="E150" s="205" t="s">
        <v>1135</v>
      </c>
      <c r="F150" s="206" t="s">
        <v>1136</v>
      </c>
      <c r="G150" s="207" t="s">
        <v>278</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299</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299</v>
      </c>
      <c r="BM150" s="215" t="s">
        <v>1137</v>
      </c>
    </row>
    <row r="151" s="14" customFormat="1">
      <c r="A151" s="14"/>
      <c r="B151" s="232"/>
      <c r="C151" s="233"/>
      <c r="D151" s="217" t="s">
        <v>172</v>
      </c>
      <c r="E151" s="234" t="s">
        <v>19</v>
      </c>
      <c r="F151" s="235" t="s">
        <v>700</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361</v>
      </c>
      <c r="D152" s="204" t="s">
        <v>162</v>
      </c>
      <c r="E152" s="205" t="s">
        <v>1138</v>
      </c>
      <c r="F152" s="206" t="s">
        <v>1139</v>
      </c>
      <c r="G152" s="207" t="s">
        <v>712</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299</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299</v>
      </c>
      <c r="BM152" s="215" t="s">
        <v>1140</v>
      </c>
    </row>
    <row r="153" s="2" customFormat="1" ht="24.15" customHeight="1">
      <c r="A153" s="38"/>
      <c r="B153" s="39"/>
      <c r="C153" s="204" t="s">
        <v>363</v>
      </c>
      <c r="D153" s="204" t="s">
        <v>162</v>
      </c>
      <c r="E153" s="205" t="s">
        <v>1141</v>
      </c>
      <c r="F153" s="206" t="s">
        <v>1142</v>
      </c>
      <c r="G153" s="207" t="s">
        <v>278</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299</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299</v>
      </c>
      <c r="BM153" s="215" t="s">
        <v>1143</v>
      </c>
    </row>
    <row r="154" s="14" customFormat="1">
      <c r="A154" s="14"/>
      <c r="B154" s="232"/>
      <c r="C154" s="233"/>
      <c r="D154" s="217" t="s">
        <v>172</v>
      </c>
      <c r="E154" s="234" t="s">
        <v>19</v>
      </c>
      <c r="F154" s="235" t="s">
        <v>1144</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366</v>
      </c>
      <c r="D155" s="204" t="s">
        <v>162</v>
      </c>
      <c r="E155" s="205" t="s">
        <v>1145</v>
      </c>
      <c r="F155" s="206" t="s">
        <v>1146</v>
      </c>
      <c r="G155" s="207" t="s">
        <v>712</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299</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299</v>
      </c>
      <c r="BM155" s="215" t="s">
        <v>1147</v>
      </c>
    </row>
    <row r="156" s="2" customFormat="1" ht="37.8" customHeight="1">
      <c r="A156" s="38"/>
      <c r="B156" s="39"/>
      <c r="C156" s="204" t="s">
        <v>373</v>
      </c>
      <c r="D156" s="204" t="s">
        <v>162</v>
      </c>
      <c r="E156" s="205" t="s">
        <v>1148</v>
      </c>
      <c r="F156" s="206" t="s">
        <v>1149</v>
      </c>
      <c r="G156" s="207" t="s">
        <v>712</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299</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299</v>
      </c>
      <c r="BM156" s="215" t="s">
        <v>1150</v>
      </c>
    </row>
    <row r="157" s="2" customFormat="1" ht="24.15" customHeight="1">
      <c r="A157" s="38"/>
      <c r="B157" s="39"/>
      <c r="C157" s="204" t="s">
        <v>376</v>
      </c>
      <c r="D157" s="204" t="s">
        <v>162</v>
      </c>
      <c r="E157" s="205" t="s">
        <v>1151</v>
      </c>
      <c r="F157" s="206" t="s">
        <v>1152</v>
      </c>
      <c r="G157" s="207" t="s">
        <v>278</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299</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299</v>
      </c>
      <c r="BM157" s="215" t="s">
        <v>1153</v>
      </c>
    </row>
    <row r="158" s="2" customFormat="1">
      <c r="A158" s="38"/>
      <c r="B158" s="39"/>
      <c r="C158" s="40"/>
      <c r="D158" s="217" t="s">
        <v>170</v>
      </c>
      <c r="E158" s="40"/>
      <c r="F158" s="218" t="s">
        <v>1154</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1155</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1156</v>
      </c>
      <c r="F160" s="206" t="s">
        <v>1157</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299</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299</v>
      </c>
      <c r="BM160" s="215" t="s">
        <v>1158</v>
      </c>
    </row>
    <row r="161" s="2" customFormat="1" ht="24.15" customHeight="1">
      <c r="A161" s="38"/>
      <c r="B161" s="39"/>
      <c r="C161" s="204" t="s">
        <v>1040</v>
      </c>
      <c r="D161" s="204" t="s">
        <v>162</v>
      </c>
      <c r="E161" s="205" t="s">
        <v>1159</v>
      </c>
      <c r="F161" s="206" t="s">
        <v>1160</v>
      </c>
      <c r="G161" s="207" t="s">
        <v>278</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299</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299</v>
      </c>
      <c r="BM161" s="215" t="s">
        <v>1161</v>
      </c>
    </row>
    <row r="162" s="14" customFormat="1">
      <c r="A162" s="14"/>
      <c r="B162" s="232"/>
      <c r="C162" s="233"/>
      <c r="D162" s="217" t="s">
        <v>172</v>
      </c>
      <c r="E162" s="234" t="s">
        <v>19</v>
      </c>
      <c r="F162" s="235" t="s">
        <v>1162</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387</v>
      </c>
      <c r="D163" s="254" t="s">
        <v>203</v>
      </c>
      <c r="E163" s="255" t="s">
        <v>1163</v>
      </c>
      <c r="F163" s="256" t="s">
        <v>1164</v>
      </c>
      <c r="G163" s="257" t="s">
        <v>278</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203</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299</v>
      </c>
      <c r="BM163" s="215" t="s">
        <v>1165</v>
      </c>
    </row>
    <row r="164" s="2" customFormat="1" ht="24.15" customHeight="1">
      <c r="A164" s="38"/>
      <c r="B164" s="39"/>
      <c r="C164" s="254" t="s">
        <v>391</v>
      </c>
      <c r="D164" s="254" t="s">
        <v>203</v>
      </c>
      <c r="E164" s="255" t="s">
        <v>1166</v>
      </c>
      <c r="F164" s="256" t="s">
        <v>1167</v>
      </c>
      <c r="G164" s="257" t="s">
        <v>712</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203</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299</v>
      </c>
      <c r="BM164" s="215" t="s">
        <v>1168</v>
      </c>
    </row>
    <row r="165" s="2" customFormat="1" ht="37.8" customHeight="1">
      <c r="A165" s="38"/>
      <c r="B165" s="39"/>
      <c r="C165" s="204" t="s">
        <v>395</v>
      </c>
      <c r="D165" s="204" t="s">
        <v>162</v>
      </c>
      <c r="E165" s="205" t="s">
        <v>1169</v>
      </c>
      <c r="F165" s="206" t="s">
        <v>1170</v>
      </c>
      <c r="G165" s="207" t="s">
        <v>278</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299</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299</v>
      </c>
      <c r="BM165" s="215" t="s">
        <v>1171</v>
      </c>
    </row>
    <row r="166" s="2" customFormat="1">
      <c r="A166" s="38"/>
      <c r="B166" s="39"/>
      <c r="C166" s="40"/>
      <c r="D166" s="217" t="s">
        <v>170</v>
      </c>
      <c r="E166" s="40"/>
      <c r="F166" s="218" t="s">
        <v>1172</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403</v>
      </c>
      <c r="D167" s="204" t="s">
        <v>162</v>
      </c>
      <c r="E167" s="205" t="s">
        <v>1173</v>
      </c>
      <c r="F167" s="206" t="s">
        <v>1174</v>
      </c>
      <c r="G167" s="207" t="s">
        <v>278</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299</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299</v>
      </c>
      <c r="BM167" s="215" t="s">
        <v>1175</v>
      </c>
    </row>
    <row r="168" s="2" customFormat="1">
      <c r="A168" s="38"/>
      <c r="B168" s="39"/>
      <c r="C168" s="40"/>
      <c r="D168" s="217" t="s">
        <v>170</v>
      </c>
      <c r="E168" s="40"/>
      <c r="F168" s="218" t="s">
        <v>1172</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1144</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239</v>
      </c>
      <c r="D171" s="204" t="s">
        <v>162</v>
      </c>
      <c r="E171" s="205" t="s">
        <v>1176</v>
      </c>
      <c r="F171" s="206" t="s">
        <v>1177</v>
      </c>
      <c r="G171" s="207" t="s">
        <v>278</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299</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299</v>
      </c>
      <c r="BM171" s="215" t="s">
        <v>1178</v>
      </c>
    </row>
    <row r="172" s="2" customFormat="1">
      <c r="A172" s="38"/>
      <c r="B172" s="39"/>
      <c r="C172" s="40"/>
      <c r="D172" s="217" t="s">
        <v>170</v>
      </c>
      <c r="E172" s="40"/>
      <c r="F172" s="218" t="s">
        <v>1172</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1144</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419</v>
      </c>
      <c r="D174" s="204" t="s">
        <v>162</v>
      </c>
      <c r="E174" s="205" t="s">
        <v>1179</v>
      </c>
      <c r="F174" s="206" t="s">
        <v>1180</v>
      </c>
      <c r="G174" s="207" t="s">
        <v>278</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299</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299</v>
      </c>
      <c r="BM174" s="215" t="s">
        <v>1181</v>
      </c>
    </row>
    <row r="175" s="2" customFormat="1">
      <c r="A175" s="38"/>
      <c r="B175" s="39"/>
      <c r="C175" s="40"/>
      <c r="D175" s="217" t="s">
        <v>170</v>
      </c>
      <c r="E175" s="40"/>
      <c r="F175" s="218" t="s">
        <v>1172</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700</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429</v>
      </c>
      <c r="D178" s="204" t="s">
        <v>162</v>
      </c>
      <c r="E178" s="205" t="s">
        <v>1182</v>
      </c>
      <c r="F178" s="206" t="s">
        <v>1183</v>
      </c>
      <c r="G178" s="207" t="s">
        <v>712</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299</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299</v>
      </c>
      <c r="BM178" s="215" t="s">
        <v>1184</v>
      </c>
    </row>
    <row r="179" s="2" customFormat="1">
      <c r="A179" s="38"/>
      <c r="B179" s="39"/>
      <c r="C179" s="40"/>
      <c r="D179" s="217" t="s">
        <v>170</v>
      </c>
      <c r="E179" s="40"/>
      <c r="F179" s="218" t="s">
        <v>1172</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572</v>
      </c>
      <c r="D180" s="204" t="s">
        <v>162</v>
      </c>
      <c r="E180" s="205" t="s">
        <v>1185</v>
      </c>
      <c r="F180" s="206" t="s">
        <v>1186</v>
      </c>
      <c r="G180" s="207" t="s">
        <v>165</v>
      </c>
      <c r="H180" s="208">
        <v>5.5</v>
      </c>
      <c r="I180" s="209"/>
      <c r="J180" s="210">
        <f>ROUND(I180*H180,2)</f>
        <v>0</v>
      </c>
      <c r="K180" s="206" t="s">
        <v>166</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299</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299</v>
      </c>
      <c r="BM180" s="215" t="s">
        <v>1187</v>
      </c>
    </row>
    <row r="181" s="2" customFormat="1">
      <c r="A181" s="38"/>
      <c r="B181" s="39"/>
      <c r="C181" s="40"/>
      <c r="D181" s="217" t="s">
        <v>170</v>
      </c>
      <c r="E181" s="40"/>
      <c r="F181" s="218" t="s">
        <v>1188</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1189</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1190</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2" customFormat="1" ht="37.8" customHeight="1">
      <c r="A184" s="38"/>
      <c r="B184" s="39"/>
      <c r="C184" s="204" t="s">
        <v>433</v>
      </c>
      <c r="D184" s="204" t="s">
        <v>162</v>
      </c>
      <c r="E184" s="205" t="s">
        <v>1191</v>
      </c>
      <c r="F184" s="206" t="s">
        <v>1192</v>
      </c>
      <c r="G184" s="207" t="s">
        <v>165</v>
      </c>
      <c r="H184" s="208">
        <v>5.8499999999999996</v>
      </c>
      <c r="I184" s="209"/>
      <c r="J184" s="210">
        <f>ROUND(I184*H184,2)</f>
        <v>0</v>
      </c>
      <c r="K184" s="206" t="s">
        <v>166</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299</v>
      </c>
      <c r="AT184" s="215" t="s">
        <v>162</v>
      </c>
      <c r="AU184" s="215" t="s">
        <v>168</v>
      </c>
      <c r="AY184" s="17" t="s">
        <v>158</v>
      </c>
      <c r="BE184" s="216">
        <f>IF(N184="základní",J184,0)</f>
        <v>0</v>
      </c>
      <c r="BF184" s="216">
        <f>IF(N184="snížená",J184,0)</f>
        <v>0</v>
      </c>
      <c r="BG184" s="216">
        <f>IF(N184="zákl. přenesená",J184,0)</f>
        <v>0</v>
      </c>
      <c r="BH184" s="216">
        <f>IF(N184="sníž. přenesená",J184,0)</f>
        <v>0</v>
      </c>
      <c r="BI184" s="216">
        <f>IF(N184="nulová",J184,0)</f>
        <v>0</v>
      </c>
      <c r="BJ184" s="17" t="s">
        <v>168</v>
      </c>
      <c r="BK184" s="216">
        <f>ROUND(I184*H184,2)</f>
        <v>0</v>
      </c>
      <c r="BL184" s="17" t="s">
        <v>299</v>
      </c>
      <c r="BM184" s="215" t="s">
        <v>1193</v>
      </c>
    </row>
    <row r="185" s="2" customFormat="1">
      <c r="A185" s="38"/>
      <c r="B185" s="39"/>
      <c r="C185" s="40"/>
      <c r="D185" s="217" t="s">
        <v>170</v>
      </c>
      <c r="E185" s="40"/>
      <c r="F185" s="218" t="s">
        <v>1194</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170</v>
      </c>
      <c r="AU185" s="17" t="s">
        <v>168</v>
      </c>
    </row>
    <row r="186" s="13" customFormat="1">
      <c r="A186" s="13"/>
      <c r="B186" s="222"/>
      <c r="C186" s="223"/>
      <c r="D186" s="217" t="s">
        <v>172</v>
      </c>
      <c r="E186" s="224" t="s">
        <v>19</v>
      </c>
      <c r="F186" s="225" t="s">
        <v>1195</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172</v>
      </c>
      <c r="AU186" s="231" t="s">
        <v>168</v>
      </c>
      <c r="AV186" s="13" t="s">
        <v>80</v>
      </c>
      <c r="AW186" s="13" t="s">
        <v>33</v>
      </c>
      <c r="AX186" s="13" t="s">
        <v>72</v>
      </c>
      <c r="AY186" s="231" t="s">
        <v>158</v>
      </c>
    </row>
    <row r="187" s="14" customFormat="1">
      <c r="A187" s="14"/>
      <c r="B187" s="232"/>
      <c r="C187" s="233"/>
      <c r="D187" s="217" t="s">
        <v>172</v>
      </c>
      <c r="E187" s="234" t="s">
        <v>19</v>
      </c>
      <c r="F187" s="235" t="s">
        <v>1196</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1197</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5" customFormat="1">
      <c r="A189" s="15"/>
      <c r="B189" s="243"/>
      <c r="C189" s="244"/>
      <c r="D189" s="217" t="s">
        <v>172</v>
      </c>
      <c r="E189" s="245" t="s">
        <v>19</v>
      </c>
      <c r="F189" s="246" t="s">
        <v>176</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172</v>
      </c>
      <c r="AU189" s="253" t="s">
        <v>168</v>
      </c>
      <c r="AV189" s="15" t="s">
        <v>167</v>
      </c>
      <c r="AW189" s="15" t="s">
        <v>33</v>
      </c>
      <c r="AX189" s="15" t="s">
        <v>80</v>
      </c>
      <c r="AY189" s="253" t="s">
        <v>158</v>
      </c>
    </row>
    <row r="190" s="14" customFormat="1">
      <c r="A190" s="14"/>
      <c r="B190" s="232"/>
      <c r="C190" s="233"/>
      <c r="D190" s="217" t="s">
        <v>172</v>
      </c>
      <c r="E190" s="233"/>
      <c r="F190" s="235" t="s">
        <v>1198</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4</v>
      </c>
      <c r="AX190" s="14" t="s">
        <v>80</v>
      </c>
      <c r="AY190" s="242" t="s">
        <v>158</v>
      </c>
    </row>
    <row r="191" s="2" customFormat="1" ht="49.05" customHeight="1">
      <c r="A191" s="38"/>
      <c r="B191" s="39"/>
      <c r="C191" s="204" t="s">
        <v>437</v>
      </c>
      <c r="D191" s="204" t="s">
        <v>162</v>
      </c>
      <c r="E191" s="205" t="s">
        <v>1199</v>
      </c>
      <c r="F191" s="206" t="s">
        <v>1200</v>
      </c>
      <c r="G191" s="207" t="s">
        <v>516</v>
      </c>
      <c r="H191" s="208">
        <v>2.7370000000000001</v>
      </c>
      <c r="I191" s="209"/>
      <c r="J191" s="210">
        <f>ROUND(I191*H191,2)</f>
        <v>0</v>
      </c>
      <c r="K191" s="206" t="s">
        <v>166</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299</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299</v>
      </c>
      <c r="BM191" s="215" t="s">
        <v>1201</v>
      </c>
    </row>
    <row r="192" s="2" customFormat="1">
      <c r="A192" s="38"/>
      <c r="B192" s="39"/>
      <c r="C192" s="40"/>
      <c r="D192" s="217" t="s">
        <v>170</v>
      </c>
      <c r="E192" s="40"/>
      <c r="F192" s="218" t="s">
        <v>733</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2" customFormat="1" ht="22.8" customHeight="1">
      <c r="A193" s="12"/>
      <c r="B193" s="188"/>
      <c r="C193" s="189"/>
      <c r="D193" s="190" t="s">
        <v>71</v>
      </c>
      <c r="E193" s="202" t="s">
        <v>1202</v>
      </c>
      <c r="F193" s="202" t="s">
        <v>1203</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168</v>
      </c>
      <c r="AT193" s="200" t="s">
        <v>71</v>
      </c>
      <c r="AU193" s="200" t="s">
        <v>80</v>
      </c>
      <c r="AY193" s="199" t="s">
        <v>158</v>
      </c>
      <c r="BK193" s="201">
        <f>SUM(BK194:BK206)</f>
        <v>0</v>
      </c>
    </row>
    <row r="194" s="2" customFormat="1" ht="37.8" customHeight="1">
      <c r="A194" s="38"/>
      <c r="B194" s="39"/>
      <c r="C194" s="204" t="s">
        <v>441</v>
      </c>
      <c r="D194" s="204" t="s">
        <v>162</v>
      </c>
      <c r="E194" s="205" t="s">
        <v>1204</v>
      </c>
      <c r="F194" s="206" t="s">
        <v>1205</v>
      </c>
      <c r="G194" s="207" t="s">
        <v>165</v>
      </c>
      <c r="H194" s="208">
        <v>282</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299</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299</v>
      </c>
      <c r="BM194" s="215" t="s">
        <v>1206</v>
      </c>
    </row>
    <row r="195" s="2" customFormat="1">
      <c r="A195" s="38"/>
      <c r="B195" s="39"/>
      <c r="C195" s="40"/>
      <c r="D195" s="217" t="s">
        <v>170</v>
      </c>
      <c r="E195" s="40"/>
      <c r="F195" s="218" t="s">
        <v>1207</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37.8" customHeight="1">
      <c r="A196" s="38"/>
      <c r="B196" s="39"/>
      <c r="C196" s="254" t="s">
        <v>445</v>
      </c>
      <c r="D196" s="254" t="s">
        <v>203</v>
      </c>
      <c r="E196" s="255" t="s">
        <v>1208</v>
      </c>
      <c r="F196" s="256" t="s">
        <v>1209</v>
      </c>
      <c r="G196" s="257" t="s">
        <v>165</v>
      </c>
      <c r="H196" s="258">
        <v>310.19999999999999</v>
      </c>
      <c r="I196" s="259"/>
      <c r="J196" s="260">
        <f>ROUND(I196*H196,2)</f>
        <v>0</v>
      </c>
      <c r="K196" s="256" t="s">
        <v>166</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387</v>
      </c>
      <c r="AT196" s="215" t="s">
        <v>203</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299</v>
      </c>
      <c r="BM196" s="215" t="s">
        <v>1210</v>
      </c>
    </row>
    <row r="197" s="14" customFormat="1">
      <c r="A197" s="14"/>
      <c r="B197" s="232"/>
      <c r="C197" s="233"/>
      <c r="D197" s="217" t="s">
        <v>172</v>
      </c>
      <c r="E197" s="233"/>
      <c r="F197" s="235" t="s">
        <v>1211</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24.15" customHeight="1">
      <c r="A198" s="38"/>
      <c r="B198" s="39"/>
      <c r="C198" s="204" t="s">
        <v>463</v>
      </c>
      <c r="D198" s="204" t="s">
        <v>162</v>
      </c>
      <c r="E198" s="205" t="s">
        <v>1212</v>
      </c>
      <c r="F198" s="206" t="s">
        <v>1213</v>
      </c>
      <c r="G198" s="207" t="s">
        <v>278</v>
      </c>
      <c r="H198" s="208">
        <v>705</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299</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299</v>
      </c>
      <c r="BM198" s="215" t="s">
        <v>1214</v>
      </c>
    </row>
    <row r="199" s="2" customFormat="1">
      <c r="A199" s="38"/>
      <c r="B199" s="39"/>
      <c r="C199" s="40"/>
      <c r="D199" s="217" t="s">
        <v>170</v>
      </c>
      <c r="E199" s="40"/>
      <c r="F199" s="218" t="s">
        <v>1207</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54" t="s">
        <v>467</v>
      </c>
      <c r="D200" s="254" t="s">
        <v>203</v>
      </c>
      <c r="E200" s="255" t="s">
        <v>1215</v>
      </c>
      <c r="F200" s="256" t="s">
        <v>1216</v>
      </c>
      <c r="G200" s="257" t="s">
        <v>278</v>
      </c>
      <c r="H200" s="258">
        <v>775.5</v>
      </c>
      <c r="I200" s="259"/>
      <c r="J200" s="260">
        <f>ROUND(I200*H200,2)</f>
        <v>0</v>
      </c>
      <c r="K200" s="256" t="s">
        <v>166</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387</v>
      </c>
      <c r="AT200" s="215" t="s">
        <v>203</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299</v>
      </c>
      <c r="BM200" s="215" t="s">
        <v>1217</v>
      </c>
    </row>
    <row r="201" s="14" customFormat="1">
      <c r="A201" s="14"/>
      <c r="B201" s="232"/>
      <c r="C201" s="233"/>
      <c r="D201" s="217" t="s">
        <v>172</v>
      </c>
      <c r="E201" s="233"/>
      <c r="F201" s="235" t="s">
        <v>1218</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14.4" customHeight="1">
      <c r="A202" s="38"/>
      <c r="B202" s="39"/>
      <c r="C202" s="204" t="s">
        <v>543</v>
      </c>
      <c r="D202" s="204" t="s">
        <v>162</v>
      </c>
      <c r="E202" s="205" t="s">
        <v>1219</v>
      </c>
      <c r="F202" s="206" t="s">
        <v>1220</v>
      </c>
      <c r="G202" s="207" t="s">
        <v>165</v>
      </c>
      <c r="H202" s="208">
        <v>300</v>
      </c>
      <c r="I202" s="209"/>
      <c r="J202" s="210">
        <f>ROUND(I202*H202,2)</f>
        <v>0</v>
      </c>
      <c r="K202" s="206" t="s">
        <v>166</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1221</v>
      </c>
    </row>
    <row r="203" s="2" customFormat="1">
      <c r="A203" s="38"/>
      <c r="B203" s="39"/>
      <c r="C203" s="40"/>
      <c r="D203" s="217" t="s">
        <v>170</v>
      </c>
      <c r="E203" s="40"/>
      <c r="F203" s="218" t="s">
        <v>1222</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4" t="s">
        <v>19</v>
      </c>
      <c r="F204" s="235" t="s">
        <v>890</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80</v>
      </c>
      <c r="AY204" s="242" t="s">
        <v>158</v>
      </c>
    </row>
    <row r="205" s="2" customFormat="1" ht="49.05" customHeight="1">
      <c r="A205" s="38"/>
      <c r="B205" s="39"/>
      <c r="C205" s="204" t="s">
        <v>556</v>
      </c>
      <c r="D205" s="204" t="s">
        <v>162</v>
      </c>
      <c r="E205" s="205" t="s">
        <v>1223</v>
      </c>
      <c r="F205" s="206" t="s">
        <v>1224</v>
      </c>
      <c r="G205" s="207" t="s">
        <v>516</v>
      </c>
      <c r="H205" s="208">
        <v>0.050999999999999997</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299</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299</v>
      </c>
      <c r="BM205" s="215" t="s">
        <v>1225</v>
      </c>
    </row>
    <row r="206" s="2" customFormat="1">
      <c r="A206" s="38"/>
      <c r="B206" s="39"/>
      <c r="C206" s="40"/>
      <c r="D206" s="217" t="s">
        <v>170</v>
      </c>
      <c r="E206" s="40"/>
      <c r="F206" s="218" t="s">
        <v>1226</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795</v>
      </c>
      <c r="F207" s="202" t="s">
        <v>796</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168</v>
      </c>
      <c r="AT207" s="200" t="s">
        <v>71</v>
      </c>
      <c r="AU207" s="200" t="s">
        <v>80</v>
      </c>
      <c r="AY207" s="199" t="s">
        <v>158</v>
      </c>
      <c r="BK207" s="201">
        <f>SUM(BK208:BK216)</f>
        <v>0</v>
      </c>
    </row>
    <row r="208" s="2" customFormat="1" ht="14.4" customHeight="1">
      <c r="A208" s="38"/>
      <c r="B208" s="39"/>
      <c r="C208" s="204" t="s">
        <v>414</v>
      </c>
      <c r="D208" s="204" t="s">
        <v>162</v>
      </c>
      <c r="E208" s="205" t="s">
        <v>1227</v>
      </c>
      <c r="F208" s="206" t="s">
        <v>1228</v>
      </c>
      <c r="G208" s="207" t="s">
        <v>278</v>
      </c>
      <c r="H208" s="208">
        <v>7</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299</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299</v>
      </c>
      <c r="BM208" s="215" t="s">
        <v>1229</v>
      </c>
    </row>
    <row r="209" s="2" customFormat="1">
      <c r="A209" s="38"/>
      <c r="B209" s="39"/>
      <c r="C209" s="40"/>
      <c r="D209" s="217" t="s">
        <v>170</v>
      </c>
      <c r="E209" s="40"/>
      <c r="F209" s="218" t="s">
        <v>1230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2" customFormat="1" ht="14.4" customHeight="1">
      <c r="A210" s="38"/>
      <c r="B210" s="39"/>
      <c r="C210" s="254" t="s">
        <v>1020</v>
      </c>
      <c r="D210" s="254" t="s">
        <v>203</v>
      </c>
      <c r="E210" s="255" t="s">
        <v>1231</v>
      </c>
      <c r="F210" s="256" t="s">
        <v>1232</v>
      </c>
      <c r="G210" s="257" t="s">
        <v>788</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203</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299</v>
      </c>
      <c r="BM210" s="215" t="s">
        <v>1233</v>
      </c>
    </row>
    <row r="211" s="2" customFormat="1" ht="14.4" customHeight="1">
      <c r="A211" s="38"/>
      <c r="B211" s="39"/>
      <c r="C211" s="254" t="s">
        <v>1002</v>
      </c>
      <c r="D211" s="254" t="s">
        <v>203</v>
      </c>
      <c r="E211" s="255" t="s">
        <v>1234</v>
      </c>
      <c r="F211" s="256" t="s">
        <v>1235</v>
      </c>
      <c r="G211" s="257" t="s">
        <v>788</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203</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299</v>
      </c>
      <c r="BM211" s="215" t="s">
        <v>1236</v>
      </c>
    </row>
    <row r="212" s="2" customFormat="1" ht="14.4" customHeight="1">
      <c r="A212" s="38"/>
      <c r="B212" s="39"/>
      <c r="C212" s="254" t="s">
        <v>1007</v>
      </c>
      <c r="D212" s="254" t="s">
        <v>203</v>
      </c>
      <c r="E212" s="255" t="s">
        <v>1237</v>
      </c>
      <c r="F212" s="256" t="s">
        <v>1238</v>
      </c>
      <c r="G212" s="257" t="s">
        <v>788</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387</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1239</v>
      </c>
    </row>
    <row r="213" s="2" customFormat="1" ht="14.4" customHeight="1">
      <c r="A213" s="38"/>
      <c r="B213" s="39"/>
      <c r="C213" s="204" t="s">
        <v>565</v>
      </c>
      <c r="D213" s="204" t="s">
        <v>162</v>
      </c>
      <c r="E213" s="205" t="s">
        <v>1240</v>
      </c>
      <c r="F213" s="206" t="s">
        <v>1241</v>
      </c>
      <c r="G213" s="207" t="s">
        <v>278</v>
      </c>
      <c r="H213" s="208">
        <v>13</v>
      </c>
      <c r="I213" s="209"/>
      <c r="J213" s="210">
        <f>ROUND(I213*H213,2)</f>
        <v>0</v>
      </c>
      <c r="K213" s="206" t="s">
        <v>166</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299</v>
      </c>
      <c r="AT213" s="215" t="s">
        <v>162</v>
      </c>
      <c r="AU213" s="215" t="s">
        <v>168</v>
      </c>
      <c r="AY213" s="17" t="s">
        <v>158</v>
      </c>
      <c r="BE213" s="216">
        <f>IF(N213="základní",J213,0)</f>
        <v>0</v>
      </c>
      <c r="BF213" s="216">
        <f>IF(N213="snížená",J213,0)</f>
        <v>0</v>
      </c>
      <c r="BG213" s="216">
        <f>IF(N213="zákl. přenesená",J213,0)</f>
        <v>0</v>
      </c>
      <c r="BH213" s="216">
        <f>IF(N213="sníž. přenesená",J213,0)</f>
        <v>0</v>
      </c>
      <c r="BI213" s="216">
        <f>IF(N213="nulová",J213,0)</f>
        <v>0</v>
      </c>
      <c r="BJ213" s="17" t="s">
        <v>168</v>
      </c>
      <c r="BK213" s="216">
        <f>ROUND(I213*H213,2)</f>
        <v>0</v>
      </c>
      <c r="BL213" s="17" t="s">
        <v>299</v>
      </c>
      <c r="BM213" s="215" t="s">
        <v>1242</v>
      </c>
    </row>
    <row r="214" s="2" customFormat="1">
      <c r="A214" s="38"/>
      <c r="B214" s="39"/>
      <c r="C214" s="40"/>
      <c r="D214" s="217" t="s">
        <v>170</v>
      </c>
      <c r="E214" s="40"/>
      <c r="F214" s="218" t="s">
        <v>1243</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170</v>
      </c>
      <c r="AU214" s="17" t="s">
        <v>168</v>
      </c>
    </row>
    <row r="215" s="2" customFormat="1" ht="37.8" customHeight="1">
      <c r="A215" s="38"/>
      <c r="B215" s="39"/>
      <c r="C215" s="204" t="s">
        <v>933</v>
      </c>
      <c r="D215" s="204" t="s">
        <v>162</v>
      </c>
      <c r="E215" s="205" t="s">
        <v>1244</v>
      </c>
      <c r="F215" s="206" t="s">
        <v>1245</v>
      </c>
      <c r="G215" s="207" t="s">
        <v>669</v>
      </c>
      <c r="H215" s="264"/>
      <c r="I215" s="209"/>
      <c r="J215" s="210">
        <f>ROUND(I215*H215,2)</f>
        <v>0</v>
      </c>
      <c r="K215" s="206" t="s">
        <v>166</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299</v>
      </c>
      <c r="AT215" s="215" t="s">
        <v>162</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1246</v>
      </c>
    </row>
    <row r="216" s="2" customFormat="1">
      <c r="A216" s="38"/>
      <c r="B216" s="39"/>
      <c r="C216" s="40"/>
      <c r="D216" s="217" t="s">
        <v>170</v>
      </c>
      <c r="E216" s="40"/>
      <c r="F216" s="218" t="s">
        <v>810</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170</v>
      </c>
      <c r="AU216" s="17" t="s">
        <v>168</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GphEDOXfXN0b3bWGqm6v3IkmRUu4tcbocWGzOiSHTFUYKNxI7ziWqVtBzznvJ9ct5dotg+Rp/t4h95m42FCLfw==" hashValue="IcNv1bGrfogLMYxd1P/UMBoAB9ibz3Go46g2/U3FypOfrW7IAyOWpRWcGGcxfY+S+/IFj2s5pAzPlPoa5G4IrQ=="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1247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277/14</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277/14</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1257</v>
      </c>
    </row>
    <row r="88" s="2" customFormat="1" ht="24.15" customHeight="1">
      <c r="A88" s="38"/>
      <c r="B88" s="39"/>
      <c r="C88" s="204" t="s">
        <v>80</v>
      </c>
      <c r="D88" s="204" t="s">
        <v>162</v>
      </c>
      <c r="E88" s="205" t="s">
        <v>1258</v>
      </c>
      <c r="F88" s="206" t="s">
        <v>1259</v>
      </c>
      <c r="G88" s="207" t="s">
        <v>1256</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1260</v>
      </c>
    </row>
    <row r="89" s="2" customFormat="1">
      <c r="A89" s="38"/>
      <c r="B89" s="39"/>
      <c r="C89" s="40"/>
      <c r="D89" s="217" t="s">
        <v>170</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168</v>
      </c>
    </row>
    <row r="91" s="2" customFormat="1" ht="14.4" customHeight="1">
      <c r="A91" s="38"/>
      <c r="B91" s="39"/>
      <c r="C91" s="204" t="s">
        <v>419</v>
      </c>
      <c r="D91" s="204" t="s">
        <v>162</v>
      </c>
      <c r="E91" s="205" t="s">
        <v>1264</v>
      </c>
      <c r="F91" s="206" t="s">
        <v>1265</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1266</v>
      </c>
    </row>
    <row r="92" s="2" customFormat="1" ht="37.8" customHeight="1">
      <c r="A92" s="38"/>
      <c r="B92" s="39"/>
      <c r="C92" s="204" t="s">
        <v>161</v>
      </c>
      <c r="D92" s="204" t="s">
        <v>162</v>
      </c>
      <c r="E92" s="205" t="s">
        <v>1267</v>
      </c>
      <c r="F92" s="206" t="s">
        <v>1268</v>
      </c>
      <c r="G92" s="207" t="s">
        <v>1256</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1269</v>
      </c>
    </row>
    <row r="93" s="2" customFormat="1">
      <c r="A93" s="38"/>
      <c r="B93" s="39"/>
      <c r="C93" s="40"/>
      <c r="D93" s="217" t="s">
        <v>170</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1271</v>
      </c>
      <c r="F94" s="206" t="s">
        <v>1272</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1273</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1274</v>
      </c>
      <c r="F96" s="206" t="s">
        <v>1275</v>
      </c>
      <c r="G96" s="207" t="s">
        <v>712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1276</v>
      </c>
    </row>
    <row r="97" s="2" customFormat="1">
      <c r="A97" s="38"/>
      <c r="B97" s="39"/>
      <c r="C97" s="40"/>
      <c r="D97" s="217" t="s">
        <v>170</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1280</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1286</v>
      </c>
    </row>
    <row r="102" s="2" customFormat="1" ht="24.15" customHeight="1">
      <c r="A102" s="38"/>
      <c r="B102" s="39"/>
      <c r="C102" s="204" t="s">
        <v>193</v>
      </c>
      <c r="D102" s="204" t="s">
        <v>162</v>
      </c>
      <c r="E102" s="205" t="s">
        <v>1287</v>
      </c>
      <c r="F102" s="206" t="s">
        <v>1288</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1289</v>
      </c>
    </row>
    <row r="103" s="2" customFormat="1" ht="49.05" customHeight="1">
      <c r="A103" s="38"/>
      <c r="B103" s="39"/>
      <c r="C103" s="204" t="s">
        <v>202</v>
      </c>
      <c r="D103" s="204" t="s">
        <v>162</v>
      </c>
      <c r="E103" s="205" t="s">
        <v>1290</v>
      </c>
      <c r="F103" s="206" t="s">
        <v>1291</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1296</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1301</v>
      </c>
    </row>
    <row r="109" s="2" customFormat="1" ht="24.15" customHeight="1">
      <c r="A109" s="38"/>
      <c r="B109" s="39"/>
      <c r="C109" s="204" t="s">
        <v>103</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1304</v>
      </c>
    </row>
    <row r="110" s="2" customFormat="1" ht="37.8" customHeight="1">
      <c r="A110" s="38"/>
      <c r="B110" s="39"/>
      <c r="C110" s="204" t="s">
        <v>106</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1307</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109</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1311</v>
      </c>
    </row>
    <row r="113" s="2" customFormat="1" ht="14.4" customHeight="1">
      <c r="A113" s="38"/>
      <c r="B113" s="39"/>
      <c r="C113" s="204" t="s">
        <v>14</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1314</v>
      </c>
    </row>
    <row r="114" s="2" customFormat="1" ht="24.15" customHeight="1">
      <c r="A114" s="38"/>
      <c r="B114" s="39"/>
      <c r="C114" s="204" t="s">
        <v>8</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1317</v>
      </c>
    </row>
    <row r="115" s="2" customFormat="1" ht="24.15" customHeight="1">
      <c r="A115" s="38"/>
      <c r="B115" s="39"/>
      <c r="C115" s="204" t="s">
        <v>299</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1320</v>
      </c>
    </row>
    <row r="116" s="2" customFormat="1" ht="24.15" customHeight="1">
      <c r="A116" s="38"/>
      <c r="B116" s="39"/>
      <c r="C116" s="204" t="s">
        <v>304</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1323</v>
      </c>
    </row>
    <row r="117" s="2" customFormat="1" ht="24.15" customHeight="1">
      <c r="A117" s="38"/>
      <c r="B117" s="39"/>
      <c r="C117" s="204" t="s">
        <v>239</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1326</v>
      </c>
    </row>
    <row r="118" s="2" customFormat="1" ht="24.15" customHeight="1">
      <c r="A118" s="38"/>
      <c r="B118" s="39"/>
      <c r="C118" s="204" t="s">
        <v>308</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1329</v>
      </c>
    </row>
    <row r="119" s="2" customFormat="1" ht="24.15" customHeight="1">
      <c r="A119" s="38"/>
      <c r="B119" s="39"/>
      <c r="C119" s="204" t="s">
        <v>323</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1332</v>
      </c>
    </row>
    <row r="120" s="2" customFormat="1" ht="24.15" customHeight="1">
      <c r="A120" s="38"/>
      <c r="B120" s="39"/>
      <c r="C120" s="204" t="s">
        <v>114</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1335</v>
      </c>
    </row>
    <row r="121" s="2" customFormat="1" ht="24.15" customHeight="1">
      <c r="A121" s="38"/>
      <c r="B121" s="39"/>
      <c r="C121" s="204" t="s">
        <v>7</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1338</v>
      </c>
    </row>
    <row r="122" s="2" customFormat="1" ht="37.8" customHeight="1">
      <c r="A122" s="38"/>
      <c r="B122" s="39"/>
      <c r="C122" s="204" t="s">
        <v>336</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1341</v>
      </c>
    </row>
    <row r="123" s="2" customFormat="1" ht="37.8" customHeight="1">
      <c r="A123" s="38"/>
      <c r="B123" s="39"/>
      <c r="C123" s="204" t="s">
        <v>341</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1344</v>
      </c>
    </row>
    <row r="124" s="2" customFormat="1" ht="37.8" customHeight="1">
      <c r="A124" s="38"/>
      <c r="B124" s="39"/>
      <c r="C124" s="204" t="s">
        <v>351</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1347</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1350</v>
      </c>
      <c r="F127" s="206" t="s">
        <v>1351</v>
      </c>
      <c r="G127" s="207" t="s">
        <v>712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1352</v>
      </c>
    </row>
    <row r="128" s="2" customFormat="1" ht="49.05" customHeight="1">
      <c r="A128" s="38"/>
      <c r="B128" s="39"/>
      <c r="C128" s="204" t="s">
        <v>395</v>
      </c>
      <c r="D128" s="204" t="s">
        <v>162</v>
      </c>
      <c r="E128" s="205" t="s">
        <v>1353</v>
      </c>
      <c r="F128" s="206" t="s">
        <v>1354</v>
      </c>
      <c r="G128" s="207" t="s">
        <v>712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1355</v>
      </c>
    </row>
    <row r="129" s="2" customFormat="1" ht="49.05" customHeight="1">
      <c r="A129" s="38"/>
      <c r="B129" s="39"/>
      <c r="C129" s="204" t="s">
        <v>403</v>
      </c>
      <c r="D129" s="204" t="s">
        <v>162</v>
      </c>
      <c r="E129" s="205" t="s">
        <v>1356</v>
      </c>
      <c r="F129" s="206" t="s">
        <v>1357</v>
      </c>
      <c r="G129" s="207" t="s">
        <v>712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1358</v>
      </c>
    </row>
    <row r="130" s="2" customFormat="1" ht="24.15" customHeight="1">
      <c r="A130" s="38"/>
      <c r="B130" s="39"/>
      <c r="C130" s="204" t="s">
        <v>1040</v>
      </c>
      <c r="D130" s="204" t="s">
        <v>162</v>
      </c>
      <c r="E130" s="205" t="s">
        <v>1359</v>
      </c>
      <c r="F130" s="206" t="s">
        <v>1360</v>
      </c>
      <c r="G130" s="207" t="s">
        <v>712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1361</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1365</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1369</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Us87ZK3qssgU9qBclTmCy7R+M88bPumSWFhpX30n+1Jp9KvmTm5cqpX7vX/eAaoJYadGgJzoFC11BBaMFIs7ig==" hashValue="qsz351P6rvFkp0SvpMTLqV8E3+fHO0/xavRmiV0H6aLx6Tb7/K0YpkRDapqSNXo9HkQKSQYiTx/d75ilWH7iz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277/14</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277/14</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1257</v>
      </c>
    </row>
    <row r="88" s="2" customFormat="1" ht="24.15" customHeight="1">
      <c r="A88" s="38"/>
      <c r="B88" s="39"/>
      <c r="C88" s="204" t="s">
        <v>80</v>
      </c>
      <c r="D88" s="204" t="s">
        <v>162</v>
      </c>
      <c r="E88" s="205" t="s">
        <v>1258</v>
      </c>
      <c r="F88" s="206" t="s">
        <v>1371</v>
      </c>
      <c r="G88" s="207" t="s">
        <v>1256</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1260</v>
      </c>
    </row>
    <row r="89" s="2" customFormat="1">
      <c r="A89" s="38"/>
      <c r="B89" s="39"/>
      <c r="C89" s="40"/>
      <c r="D89" s="217" t="s">
        <v>170</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168</v>
      </c>
    </row>
    <row r="91" s="2" customFormat="1" ht="14.4" customHeight="1">
      <c r="A91" s="38"/>
      <c r="B91" s="39"/>
      <c r="C91" s="204" t="s">
        <v>419</v>
      </c>
      <c r="D91" s="204" t="s">
        <v>162</v>
      </c>
      <c r="E91" s="205" t="s">
        <v>1264</v>
      </c>
      <c r="F91" s="206" t="s">
        <v>1265</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1266</v>
      </c>
    </row>
    <row r="92" s="2" customFormat="1" ht="37.8" customHeight="1">
      <c r="A92" s="38"/>
      <c r="B92" s="39"/>
      <c r="C92" s="204" t="s">
        <v>161</v>
      </c>
      <c r="D92" s="204" t="s">
        <v>162</v>
      </c>
      <c r="E92" s="205" t="s">
        <v>1267</v>
      </c>
      <c r="F92" s="206" t="s">
        <v>1268</v>
      </c>
      <c r="G92" s="207" t="s">
        <v>1256</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1269</v>
      </c>
    </row>
    <row r="93" s="2" customFormat="1">
      <c r="A93" s="38"/>
      <c r="B93" s="39"/>
      <c r="C93" s="40"/>
      <c r="D93" s="217" t="s">
        <v>170</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1271</v>
      </c>
      <c r="F94" s="206" t="s">
        <v>1272</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1273</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1274</v>
      </c>
      <c r="F96" s="206" t="s">
        <v>1275</v>
      </c>
      <c r="G96" s="207" t="s">
        <v>712</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1276</v>
      </c>
    </row>
    <row r="97" s="2" customFormat="1">
      <c r="A97" s="38"/>
      <c r="B97" s="39"/>
      <c r="C97" s="40"/>
      <c r="D97" s="217" t="s">
        <v>170</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1280</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1286</v>
      </c>
    </row>
    <row r="102" s="2" customFormat="1" ht="24.15" customHeight="1">
      <c r="A102" s="38"/>
      <c r="B102" s="39"/>
      <c r="C102" s="204" t="s">
        <v>193</v>
      </c>
      <c r="D102" s="204" t="s">
        <v>162</v>
      </c>
      <c r="E102" s="205" t="s">
        <v>1287</v>
      </c>
      <c r="F102" s="206" t="s">
        <v>1288</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1289</v>
      </c>
    </row>
    <row r="103" s="2" customFormat="1" ht="49.05" customHeight="1">
      <c r="A103" s="38"/>
      <c r="B103" s="39"/>
      <c r="C103" s="204" t="s">
        <v>202</v>
      </c>
      <c r="D103" s="204" t="s">
        <v>162</v>
      </c>
      <c r="E103" s="205" t="s">
        <v>1290</v>
      </c>
      <c r="F103" s="206" t="s">
        <v>1291</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1296</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1301</v>
      </c>
    </row>
    <row r="109" s="2" customFormat="1" ht="24.15" customHeight="1">
      <c r="A109" s="38"/>
      <c r="B109" s="39"/>
      <c r="C109" s="204" t="s">
        <v>103</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1304</v>
      </c>
    </row>
    <row r="110" s="2" customFormat="1" ht="37.8" customHeight="1">
      <c r="A110" s="38"/>
      <c r="B110" s="39"/>
      <c r="C110" s="204" t="s">
        <v>106</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1307</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109</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1311</v>
      </c>
    </row>
    <row r="113" s="2" customFormat="1" ht="14.4" customHeight="1">
      <c r="A113" s="38"/>
      <c r="B113" s="39"/>
      <c r="C113" s="204" t="s">
        <v>14</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1314</v>
      </c>
    </row>
    <row r="114" s="2" customFormat="1" ht="24.15" customHeight="1">
      <c r="A114" s="38"/>
      <c r="B114" s="39"/>
      <c r="C114" s="204" t="s">
        <v>8</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1317</v>
      </c>
    </row>
    <row r="115" s="2" customFormat="1" ht="24.15" customHeight="1">
      <c r="A115" s="38"/>
      <c r="B115" s="39"/>
      <c r="C115" s="204" t="s">
        <v>299</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1320</v>
      </c>
    </row>
    <row r="116" s="2" customFormat="1" ht="24.15" customHeight="1">
      <c r="A116" s="38"/>
      <c r="B116" s="39"/>
      <c r="C116" s="204" t="s">
        <v>304</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1323</v>
      </c>
    </row>
    <row r="117" s="2" customFormat="1" ht="24.15" customHeight="1">
      <c r="A117" s="38"/>
      <c r="B117" s="39"/>
      <c r="C117" s="204" t="s">
        <v>239</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1326</v>
      </c>
    </row>
    <row r="118" s="2" customFormat="1" ht="24.15" customHeight="1">
      <c r="A118" s="38"/>
      <c r="B118" s="39"/>
      <c r="C118" s="204" t="s">
        <v>308</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1329</v>
      </c>
    </row>
    <row r="119" s="2" customFormat="1" ht="24.15" customHeight="1">
      <c r="A119" s="38"/>
      <c r="B119" s="39"/>
      <c r="C119" s="204" t="s">
        <v>323</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1332</v>
      </c>
    </row>
    <row r="120" s="2" customFormat="1" ht="24.15" customHeight="1">
      <c r="A120" s="38"/>
      <c r="B120" s="39"/>
      <c r="C120" s="204" t="s">
        <v>114</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1335</v>
      </c>
    </row>
    <row r="121" s="2" customFormat="1" ht="24.15" customHeight="1">
      <c r="A121" s="38"/>
      <c r="B121" s="39"/>
      <c r="C121" s="204" t="s">
        <v>7</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1338</v>
      </c>
    </row>
    <row r="122" s="2" customFormat="1" ht="37.8" customHeight="1">
      <c r="A122" s="38"/>
      <c r="B122" s="39"/>
      <c r="C122" s="204" t="s">
        <v>336</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1341</v>
      </c>
    </row>
    <row r="123" s="2" customFormat="1" ht="37.8" customHeight="1">
      <c r="A123" s="38"/>
      <c r="B123" s="39"/>
      <c r="C123" s="204" t="s">
        <v>341</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1344</v>
      </c>
    </row>
    <row r="124" s="2" customFormat="1" ht="37.8" customHeight="1">
      <c r="A124" s="38"/>
      <c r="B124" s="39"/>
      <c r="C124" s="204" t="s">
        <v>351</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1347</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1350</v>
      </c>
      <c r="F127" s="206" t="s">
        <v>1351</v>
      </c>
      <c r="G127" s="207" t="s">
        <v>712</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1352</v>
      </c>
    </row>
    <row r="128" s="2" customFormat="1" ht="49.05" customHeight="1">
      <c r="A128" s="38"/>
      <c r="B128" s="39"/>
      <c r="C128" s="204" t="s">
        <v>395</v>
      </c>
      <c r="D128" s="204" t="s">
        <v>162</v>
      </c>
      <c r="E128" s="205" t="s">
        <v>1353</v>
      </c>
      <c r="F128" s="206" t="s">
        <v>1354</v>
      </c>
      <c r="G128" s="207" t="s">
        <v>712</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1355</v>
      </c>
    </row>
    <row r="129" s="2" customFormat="1" ht="49.05" customHeight="1">
      <c r="A129" s="38"/>
      <c r="B129" s="39"/>
      <c r="C129" s="204" t="s">
        <v>403</v>
      </c>
      <c r="D129" s="204" t="s">
        <v>162</v>
      </c>
      <c r="E129" s="205" t="s">
        <v>1356</v>
      </c>
      <c r="F129" s="206" t="s">
        <v>1357</v>
      </c>
      <c r="G129" s="207" t="s">
        <v>712</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1358</v>
      </c>
    </row>
    <row r="130" s="2" customFormat="1" ht="24.15" customHeight="1">
      <c r="A130" s="38"/>
      <c r="B130" s="39"/>
      <c r="C130" s="204" t="s">
        <v>1040</v>
      </c>
      <c r="D130" s="204" t="s">
        <v>162</v>
      </c>
      <c r="E130" s="205" t="s">
        <v>1359</v>
      </c>
      <c r="F130" s="206" t="s">
        <v>1360</v>
      </c>
      <c r="G130" s="207" t="s">
        <v>712</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1361</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1365</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1369</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MMaZsFptAxftdoJNTHoKWsc4DYHjEj17rNrNlWn6GRyI9fYlC9Hanyy9mCtVutAMy32fYNfm5EzVIIpPhcOZ5g==" hashValue="vy0M2F303K1JG9WC14fLr5WDL4oKrpLMuVjpWf87wCXuBgmQDsD+3xnDR6JiatVevXY/wkgPJNPEt6ph8m0di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277/14</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277/14</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1373</v>
      </c>
    </row>
    <row r="88" s="2" customFormat="1" ht="24.15" customHeight="1">
      <c r="A88" s="38"/>
      <c r="B88" s="39"/>
      <c r="C88" s="204" t="s">
        <v>159</v>
      </c>
      <c r="D88" s="204" t="s">
        <v>162</v>
      </c>
      <c r="E88" s="205" t="s">
        <v>1274</v>
      </c>
      <c r="F88" s="206" t="s">
        <v>1275</v>
      </c>
      <c r="G88" s="207" t="s">
        <v>712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1374</v>
      </c>
    </row>
    <row r="89" s="2" customFormat="1">
      <c r="A89" s="38"/>
      <c r="B89" s="39"/>
      <c r="C89" s="40"/>
      <c r="D89" s="217" t="s">
        <v>170</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1258</v>
      </c>
      <c r="F90" s="206" t="s">
        <v>1259</v>
      </c>
      <c r="G90" s="207" t="s">
        <v>1256</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1375</v>
      </c>
    </row>
    <row r="91" s="2" customFormat="1">
      <c r="A91" s="38"/>
      <c r="B91" s="39"/>
      <c r="C91" s="40"/>
      <c r="D91" s="217" t="s">
        <v>170</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168</v>
      </c>
    </row>
    <row r="93" s="2" customFormat="1" ht="14.4" customHeight="1">
      <c r="A93" s="38"/>
      <c r="B93" s="39"/>
      <c r="C93" s="204" t="s">
        <v>161</v>
      </c>
      <c r="D93" s="204" t="s">
        <v>162</v>
      </c>
      <c r="E93" s="205" t="s">
        <v>1264</v>
      </c>
      <c r="F93" s="206" t="s">
        <v>1265</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1376</v>
      </c>
    </row>
    <row r="94" s="2" customFormat="1" ht="37.8" customHeight="1">
      <c r="A94" s="38"/>
      <c r="B94" s="39"/>
      <c r="C94" s="204" t="s">
        <v>167</v>
      </c>
      <c r="D94" s="204" t="s">
        <v>162</v>
      </c>
      <c r="E94" s="205" t="s">
        <v>1267</v>
      </c>
      <c r="F94" s="206" t="s">
        <v>1268</v>
      </c>
      <c r="G94" s="207" t="s">
        <v>1256</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1377</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1271</v>
      </c>
      <c r="F96" s="206" t="s">
        <v>1272</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1378</v>
      </c>
    </row>
    <row r="97" s="2" customFormat="1">
      <c r="A97" s="38"/>
      <c r="B97" s="39"/>
      <c r="C97" s="40"/>
      <c r="D97" s="217" t="s">
        <v>170</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1379</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1380</v>
      </c>
    </row>
    <row r="102" s="2" customFormat="1" ht="24.15" customHeight="1">
      <c r="A102" s="38"/>
      <c r="B102" s="39"/>
      <c r="C102" s="204" t="s">
        <v>216</v>
      </c>
      <c r="D102" s="204" t="s">
        <v>162</v>
      </c>
      <c r="E102" s="205" t="s">
        <v>1287</v>
      </c>
      <c r="F102" s="206" t="s">
        <v>1288</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1381</v>
      </c>
    </row>
    <row r="103" s="2" customFormat="1" ht="49.05" customHeight="1">
      <c r="A103" s="38"/>
      <c r="B103" s="39"/>
      <c r="C103" s="204" t="s">
        <v>100</v>
      </c>
      <c r="D103" s="204" t="s">
        <v>162</v>
      </c>
      <c r="E103" s="205" t="s">
        <v>1290</v>
      </c>
      <c r="F103" s="206" t="s">
        <v>1291</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1383</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106</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1384</v>
      </c>
    </row>
    <row r="109" s="2" customFormat="1" ht="24.15" customHeight="1">
      <c r="A109" s="38"/>
      <c r="B109" s="39"/>
      <c r="C109" s="204" t="s">
        <v>109</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1385</v>
      </c>
    </row>
    <row r="110" s="2" customFormat="1" ht="37.8" customHeight="1">
      <c r="A110" s="38"/>
      <c r="B110" s="39"/>
      <c r="C110" s="204" t="s">
        <v>14</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1386</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1387</v>
      </c>
    </row>
    <row r="113" s="2" customFormat="1" ht="14.4" customHeight="1">
      <c r="A113" s="38"/>
      <c r="B113" s="39"/>
      <c r="C113" s="204" t="s">
        <v>299</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1388</v>
      </c>
    </row>
    <row r="114" s="2" customFormat="1" ht="24.15" customHeight="1">
      <c r="A114" s="38"/>
      <c r="B114" s="39"/>
      <c r="C114" s="204" t="s">
        <v>304</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1389</v>
      </c>
    </row>
    <row r="115" s="2" customFormat="1" ht="24.15" customHeight="1">
      <c r="A115" s="38"/>
      <c r="B115" s="39"/>
      <c r="C115" s="204" t="s">
        <v>308</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1390</v>
      </c>
    </row>
    <row r="116" s="2" customFormat="1" ht="24.15" customHeight="1">
      <c r="A116" s="38"/>
      <c r="B116" s="39"/>
      <c r="C116" s="204" t="s">
        <v>323</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1391</v>
      </c>
    </row>
    <row r="117" s="2" customFormat="1" ht="24.15" customHeight="1">
      <c r="A117" s="38"/>
      <c r="B117" s="39"/>
      <c r="C117" s="204" t="s">
        <v>114</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1392</v>
      </c>
    </row>
    <row r="118" s="2" customFormat="1" ht="24.15" customHeight="1">
      <c r="A118" s="38"/>
      <c r="B118" s="39"/>
      <c r="C118" s="204" t="s">
        <v>7</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1393</v>
      </c>
    </row>
    <row r="119" s="2" customFormat="1" ht="24.15" customHeight="1">
      <c r="A119" s="38"/>
      <c r="B119" s="39"/>
      <c r="C119" s="204" t="s">
        <v>336</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1394</v>
      </c>
    </row>
    <row r="120" s="2" customFormat="1" ht="24.15" customHeight="1">
      <c r="A120" s="38"/>
      <c r="B120" s="39"/>
      <c r="C120" s="204" t="s">
        <v>341</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1395</v>
      </c>
    </row>
    <row r="121" s="2" customFormat="1" ht="24.15" customHeight="1">
      <c r="A121" s="38"/>
      <c r="B121" s="39"/>
      <c r="C121" s="204" t="s">
        <v>351</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1396</v>
      </c>
    </row>
    <row r="122" s="2" customFormat="1" ht="37.8" customHeight="1">
      <c r="A122" s="38"/>
      <c r="B122" s="39"/>
      <c r="C122" s="204" t="s">
        <v>361</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1397</v>
      </c>
    </row>
    <row r="123" s="2" customFormat="1" ht="37.8" customHeight="1">
      <c r="A123" s="38"/>
      <c r="B123" s="39"/>
      <c r="C123" s="204" t="s">
        <v>363</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1398</v>
      </c>
    </row>
    <row r="124" s="2" customFormat="1" ht="37.8" customHeight="1">
      <c r="A124" s="38"/>
      <c r="B124" s="39"/>
      <c r="C124" s="204" t="s">
        <v>366</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1399</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1400</v>
      </c>
      <c r="F127" s="206" t="s">
        <v>1401</v>
      </c>
      <c r="G127" s="207" t="s">
        <v>712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1402</v>
      </c>
    </row>
    <row r="128" s="2" customFormat="1" ht="37.8" customHeight="1">
      <c r="A128" s="38"/>
      <c r="B128" s="39"/>
      <c r="C128" s="204" t="s">
        <v>376</v>
      </c>
      <c r="D128" s="204" t="s">
        <v>162</v>
      </c>
      <c r="E128" s="205" t="s">
        <v>1403</v>
      </c>
      <c r="F128" s="206" t="s">
        <v>1404</v>
      </c>
      <c r="G128" s="207" t="s">
        <v>712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1405</v>
      </c>
    </row>
    <row r="129" s="2" customFormat="1" ht="49.05" customHeight="1">
      <c r="A129" s="38"/>
      <c r="B129" s="39"/>
      <c r="C129" s="204" t="s">
        <v>117</v>
      </c>
      <c r="D129" s="204" t="s">
        <v>162</v>
      </c>
      <c r="E129" s="205" t="s">
        <v>1353</v>
      </c>
      <c r="F129" s="206" t="s">
        <v>1354</v>
      </c>
      <c r="G129" s="207" t="s">
        <v>712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1406</v>
      </c>
    </row>
    <row r="130" s="2" customFormat="1" ht="24.15" customHeight="1">
      <c r="A130" s="38"/>
      <c r="B130" s="39"/>
      <c r="C130" s="204" t="s">
        <v>1040</v>
      </c>
      <c r="D130" s="204" t="s">
        <v>162</v>
      </c>
      <c r="E130" s="205" t="s">
        <v>1407</v>
      </c>
      <c r="F130" s="206" t="s">
        <v>1408</v>
      </c>
      <c r="G130" s="207" t="s">
        <v>712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1409</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1410</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1411</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BsGJNAGYucfTiVSq5wrj/CIbkPUR5KFNUzE99KyGm37NnDtwqKsZaFOrd8DmcKD6ExXY7zPfjqSV7Q6/nVklXQ==" hashValue="Wu8V2TIZCcxdLvVv0me1rm1tSoPcjYewrCJuvmwO11Y9YzPN38hrD3dHRCfoS2PBMzcd8IUwt8CZshbx+Qp9V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277/14</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277/14</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1254</v>
      </c>
      <c r="F87" s="206" t="s">
        <v>1255</v>
      </c>
      <c r="G87" s="207" t="s">
        <v>1256</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1373</v>
      </c>
    </row>
    <row r="88" s="2" customFormat="1" ht="24.15" customHeight="1">
      <c r="A88" s="38"/>
      <c r="B88" s="39"/>
      <c r="C88" s="204" t="s">
        <v>159</v>
      </c>
      <c r="D88" s="204" t="s">
        <v>162</v>
      </c>
      <c r="E88" s="205" t="s">
        <v>1274</v>
      </c>
      <c r="F88" s="206" t="s">
        <v>1275</v>
      </c>
      <c r="G88" s="207" t="s">
        <v>712</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1374</v>
      </c>
    </row>
    <row r="89" s="2" customFormat="1">
      <c r="A89" s="38"/>
      <c r="B89" s="39"/>
      <c r="C89" s="40"/>
      <c r="D89" s="217" t="s">
        <v>170</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1258</v>
      </c>
      <c r="F90" s="206" t="s">
        <v>1259</v>
      </c>
      <c r="G90" s="207" t="s">
        <v>1256</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1375</v>
      </c>
    </row>
    <row r="91" s="2" customFormat="1">
      <c r="A91" s="38"/>
      <c r="B91" s="39"/>
      <c r="C91" s="40"/>
      <c r="D91" s="217" t="s">
        <v>170</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168</v>
      </c>
    </row>
    <row r="93" s="2" customFormat="1" ht="14.4" customHeight="1">
      <c r="A93" s="38"/>
      <c r="B93" s="39"/>
      <c r="C93" s="204" t="s">
        <v>161</v>
      </c>
      <c r="D93" s="204" t="s">
        <v>162</v>
      </c>
      <c r="E93" s="205" t="s">
        <v>1264</v>
      </c>
      <c r="F93" s="206" t="s">
        <v>1265</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1376</v>
      </c>
    </row>
    <row r="94" s="2" customFormat="1" ht="37.8" customHeight="1">
      <c r="A94" s="38"/>
      <c r="B94" s="39"/>
      <c r="C94" s="204" t="s">
        <v>167</v>
      </c>
      <c r="D94" s="204" t="s">
        <v>162</v>
      </c>
      <c r="E94" s="205" t="s">
        <v>1267</v>
      </c>
      <c r="F94" s="206" t="s">
        <v>1268</v>
      </c>
      <c r="G94" s="207" t="s">
        <v>1256</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1377</v>
      </c>
    </row>
    <row r="95" s="2" customFormat="1">
      <c r="A95" s="38"/>
      <c r="B95" s="39"/>
      <c r="C95" s="40"/>
      <c r="D95" s="217" t="s">
        <v>170</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1271</v>
      </c>
      <c r="F96" s="206" t="s">
        <v>1272</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1378</v>
      </c>
    </row>
    <row r="97" s="2" customFormat="1">
      <c r="A97" s="38"/>
      <c r="B97" s="39"/>
      <c r="C97" s="40"/>
      <c r="D97" s="217" t="s">
        <v>170</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1278</v>
      </c>
      <c r="F98" s="206" t="s">
        <v>1279</v>
      </c>
      <c r="G98" s="207" t="s">
        <v>669</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1379</v>
      </c>
    </row>
    <row r="99" s="2" customFormat="1">
      <c r="A99" s="38"/>
      <c r="B99" s="39"/>
      <c r="C99" s="40"/>
      <c r="D99" s="217" t="s">
        <v>170</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1284</v>
      </c>
      <c r="F101" s="206" t="s">
        <v>1285</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1380</v>
      </c>
    </row>
    <row r="102" s="2" customFormat="1" ht="24.15" customHeight="1">
      <c r="A102" s="38"/>
      <c r="B102" s="39"/>
      <c r="C102" s="204" t="s">
        <v>216</v>
      </c>
      <c r="D102" s="204" t="s">
        <v>162</v>
      </c>
      <c r="E102" s="205" t="s">
        <v>1287</v>
      </c>
      <c r="F102" s="206" t="s">
        <v>1288</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1381</v>
      </c>
    </row>
    <row r="103" s="2" customFormat="1" ht="49.05" customHeight="1">
      <c r="A103" s="38"/>
      <c r="B103" s="39"/>
      <c r="C103" s="204" t="s">
        <v>100</v>
      </c>
      <c r="D103" s="204" t="s">
        <v>162</v>
      </c>
      <c r="E103" s="205" t="s">
        <v>1290</v>
      </c>
      <c r="F103" s="206" t="s">
        <v>1291</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1382</v>
      </c>
    </row>
    <row r="104" s="2" customFormat="1">
      <c r="A104" s="38"/>
      <c r="B104" s="39"/>
      <c r="C104" s="40"/>
      <c r="D104" s="217" t="s">
        <v>170</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1294</v>
      </c>
      <c r="F105" s="206" t="s">
        <v>1295</v>
      </c>
      <c r="G105" s="207" t="s">
        <v>669</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1383</v>
      </c>
    </row>
    <row r="106" s="2" customFormat="1">
      <c r="A106" s="38"/>
      <c r="B106" s="39"/>
      <c r="C106" s="40"/>
      <c r="D106" s="217" t="s">
        <v>170</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106</v>
      </c>
      <c r="D108" s="204" t="s">
        <v>162</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1384</v>
      </c>
    </row>
    <row r="109" s="2" customFormat="1" ht="24.15" customHeight="1">
      <c r="A109" s="38"/>
      <c r="B109" s="39"/>
      <c r="C109" s="204" t="s">
        <v>109</v>
      </c>
      <c r="D109" s="204" t="s">
        <v>162</v>
      </c>
      <c r="E109" s="205" t="s">
        <v>1302</v>
      </c>
      <c r="F109" s="206" t="s">
        <v>1303</v>
      </c>
      <c r="G109" s="207" t="s">
        <v>1256</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1385</v>
      </c>
    </row>
    <row r="110" s="2" customFormat="1" ht="37.8" customHeight="1">
      <c r="A110" s="38"/>
      <c r="B110" s="39"/>
      <c r="C110" s="204" t="s">
        <v>14</v>
      </c>
      <c r="D110" s="204" t="s">
        <v>162</v>
      </c>
      <c r="E110" s="205" t="s">
        <v>1305</v>
      </c>
      <c r="F110" s="206" t="s">
        <v>1306</v>
      </c>
      <c r="G110" s="207" t="s">
        <v>712</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1386</v>
      </c>
    </row>
    <row r="111" s="2" customFormat="1">
      <c r="A111" s="38"/>
      <c r="B111" s="39"/>
      <c r="C111" s="40"/>
      <c r="D111" s="217" t="s">
        <v>170</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1309</v>
      </c>
      <c r="F112" s="206" t="s">
        <v>1310</v>
      </c>
      <c r="G112" s="207" t="s">
        <v>712</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1387</v>
      </c>
    </row>
    <row r="113" s="2" customFormat="1" ht="14.4" customHeight="1">
      <c r="A113" s="38"/>
      <c r="B113" s="39"/>
      <c r="C113" s="204" t="s">
        <v>299</v>
      </c>
      <c r="D113" s="204" t="s">
        <v>162</v>
      </c>
      <c r="E113" s="205" t="s">
        <v>1312</v>
      </c>
      <c r="F113" s="206" t="s">
        <v>1313</v>
      </c>
      <c r="G113" s="207" t="s">
        <v>712</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1388</v>
      </c>
    </row>
    <row r="114" s="2" customFormat="1" ht="24.15" customHeight="1">
      <c r="A114" s="38"/>
      <c r="B114" s="39"/>
      <c r="C114" s="204" t="s">
        <v>304</v>
      </c>
      <c r="D114" s="204" t="s">
        <v>162</v>
      </c>
      <c r="E114" s="205" t="s">
        <v>1315</v>
      </c>
      <c r="F114" s="206" t="s">
        <v>1316</v>
      </c>
      <c r="G114" s="207" t="s">
        <v>712</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1389</v>
      </c>
    </row>
    <row r="115" s="2" customFormat="1" ht="24.15" customHeight="1">
      <c r="A115" s="38"/>
      <c r="B115" s="39"/>
      <c r="C115" s="204" t="s">
        <v>308</v>
      </c>
      <c r="D115" s="204" t="s">
        <v>162</v>
      </c>
      <c r="E115" s="205" t="s">
        <v>1318</v>
      </c>
      <c r="F115" s="206" t="s">
        <v>1319</v>
      </c>
      <c r="G115" s="207" t="s">
        <v>712</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1390</v>
      </c>
    </row>
    <row r="116" s="2" customFormat="1" ht="24.15" customHeight="1">
      <c r="A116" s="38"/>
      <c r="B116" s="39"/>
      <c r="C116" s="204" t="s">
        <v>323</v>
      </c>
      <c r="D116" s="204" t="s">
        <v>162</v>
      </c>
      <c r="E116" s="205" t="s">
        <v>1321</v>
      </c>
      <c r="F116" s="206" t="s">
        <v>1322</v>
      </c>
      <c r="G116" s="207" t="s">
        <v>712</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1391</v>
      </c>
    </row>
    <row r="117" s="2" customFormat="1" ht="24.15" customHeight="1">
      <c r="A117" s="38"/>
      <c r="B117" s="39"/>
      <c r="C117" s="204" t="s">
        <v>114</v>
      </c>
      <c r="D117" s="204" t="s">
        <v>162</v>
      </c>
      <c r="E117" s="205" t="s">
        <v>1324</v>
      </c>
      <c r="F117" s="206" t="s">
        <v>1325</v>
      </c>
      <c r="G117" s="207" t="s">
        <v>712</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1392</v>
      </c>
    </row>
    <row r="118" s="2" customFormat="1" ht="24.15" customHeight="1">
      <c r="A118" s="38"/>
      <c r="B118" s="39"/>
      <c r="C118" s="204" t="s">
        <v>7</v>
      </c>
      <c r="D118" s="204" t="s">
        <v>162</v>
      </c>
      <c r="E118" s="205" t="s">
        <v>1327</v>
      </c>
      <c r="F118" s="206" t="s">
        <v>1328</v>
      </c>
      <c r="G118" s="207" t="s">
        <v>712</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1393</v>
      </c>
    </row>
    <row r="119" s="2" customFormat="1" ht="24.15" customHeight="1">
      <c r="A119" s="38"/>
      <c r="B119" s="39"/>
      <c r="C119" s="204" t="s">
        <v>336</v>
      </c>
      <c r="D119" s="204" t="s">
        <v>162</v>
      </c>
      <c r="E119" s="205" t="s">
        <v>1330</v>
      </c>
      <c r="F119" s="206" t="s">
        <v>1331</v>
      </c>
      <c r="G119" s="207" t="s">
        <v>712</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1394</v>
      </c>
    </row>
    <row r="120" s="2" customFormat="1" ht="24.15" customHeight="1">
      <c r="A120" s="38"/>
      <c r="B120" s="39"/>
      <c r="C120" s="204" t="s">
        <v>341</v>
      </c>
      <c r="D120" s="204" t="s">
        <v>162</v>
      </c>
      <c r="E120" s="205" t="s">
        <v>1333</v>
      </c>
      <c r="F120" s="206" t="s">
        <v>1334</v>
      </c>
      <c r="G120" s="207" t="s">
        <v>712</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1395</v>
      </c>
    </row>
    <row r="121" s="2" customFormat="1" ht="24.15" customHeight="1">
      <c r="A121" s="38"/>
      <c r="B121" s="39"/>
      <c r="C121" s="204" t="s">
        <v>351</v>
      </c>
      <c r="D121" s="204" t="s">
        <v>162</v>
      </c>
      <c r="E121" s="205" t="s">
        <v>1336</v>
      </c>
      <c r="F121" s="206" t="s">
        <v>1337</v>
      </c>
      <c r="G121" s="207" t="s">
        <v>712</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1396</v>
      </c>
    </row>
    <row r="122" s="2" customFormat="1" ht="37.8" customHeight="1">
      <c r="A122" s="38"/>
      <c r="B122" s="39"/>
      <c r="C122" s="204" t="s">
        <v>361</v>
      </c>
      <c r="D122" s="204" t="s">
        <v>162</v>
      </c>
      <c r="E122" s="205" t="s">
        <v>1339</v>
      </c>
      <c r="F122" s="206" t="s">
        <v>1340</v>
      </c>
      <c r="G122" s="207" t="s">
        <v>712</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1397</v>
      </c>
    </row>
    <row r="123" s="2" customFormat="1" ht="37.8" customHeight="1">
      <c r="A123" s="38"/>
      <c r="B123" s="39"/>
      <c r="C123" s="204" t="s">
        <v>363</v>
      </c>
      <c r="D123" s="204" t="s">
        <v>162</v>
      </c>
      <c r="E123" s="205" t="s">
        <v>1342</v>
      </c>
      <c r="F123" s="206" t="s">
        <v>1343</v>
      </c>
      <c r="G123" s="207" t="s">
        <v>712</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1398</v>
      </c>
    </row>
    <row r="124" s="2" customFormat="1" ht="37.8" customHeight="1">
      <c r="A124" s="38"/>
      <c r="B124" s="39"/>
      <c r="C124" s="204" t="s">
        <v>366</v>
      </c>
      <c r="D124" s="204" t="s">
        <v>162</v>
      </c>
      <c r="E124" s="205" t="s">
        <v>1345</v>
      </c>
      <c r="F124" s="206" t="s">
        <v>1346</v>
      </c>
      <c r="G124" s="207" t="s">
        <v>669</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1399</v>
      </c>
    </row>
    <row r="125" s="2" customFormat="1">
      <c r="A125" s="38"/>
      <c r="B125" s="39"/>
      <c r="C125" s="40"/>
      <c r="D125" s="217" t="s">
        <v>170</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1400</v>
      </c>
      <c r="F127" s="206" t="s">
        <v>1401</v>
      </c>
      <c r="G127" s="207" t="s">
        <v>712</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1402</v>
      </c>
    </row>
    <row r="128" s="2" customFormat="1" ht="37.8" customHeight="1">
      <c r="A128" s="38"/>
      <c r="B128" s="39"/>
      <c r="C128" s="204" t="s">
        <v>376</v>
      </c>
      <c r="D128" s="204" t="s">
        <v>162</v>
      </c>
      <c r="E128" s="205" t="s">
        <v>1403</v>
      </c>
      <c r="F128" s="206" t="s">
        <v>1404</v>
      </c>
      <c r="G128" s="207" t="s">
        <v>712</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1405</v>
      </c>
    </row>
    <row r="129" s="2" customFormat="1" ht="49.05" customHeight="1">
      <c r="A129" s="38"/>
      <c r="B129" s="39"/>
      <c r="C129" s="204" t="s">
        <v>117</v>
      </c>
      <c r="D129" s="204" t="s">
        <v>162</v>
      </c>
      <c r="E129" s="205" t="s">
        <v>1353</v>
      </c>
      <c r="F129" s="206" t="s">
        <v>1354</v>
      </c>
      <c r="G129" s="207" t="s">
        <v>712</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1406</v>
      </c>
    </row>
    <row r="130" s="2" customFormat="1" ht="24.15" customHeight="1">
      <c r="A130" s="38"/>
      <c r="B130" s="39"/>
      <c r="C130" s="204" t="s">
        <v>1040</v>
      </c>
      <c r="D130" s="204" t="s">
        <v>162</v>
      </c>
      <c r="E130" s="205" t="s">
        <v>1407</v>
      </c>
      <c r="F130" s="206" t="s">
        <v>1408</v>
      </c>
      <c r="G130" s="207" t="s">
        <v>712</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1409</v>
      </c>
    </row>
    <row r="131" s="2" customFormat="1">
      <c r="A131" s="38"/>
      <c r="B131" s="39"/>
      <c r="C131" s="40"/>
      <c r="D131" s="217" t="s">
        <v>170</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1363</v>
      </c>
      <c r="F132" s="206" t="s">
        <v>1364</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1410</v>
      </c>
    </row>
    <row r="133" s="2" customFormat="1">
      <c r="A133" s="38"/>
      <c r="B133" s="39"/>
      <c r="C133" s="40"/>
      <c r="D133" s="217" t="s">
        <v>170</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1367</v>
      </c>
      <c r="F134" s="206" t="s">
        <v>1368</v>
      </c>
      <c r="G134" s="207" t="s">
        <v>516</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1411</v>
      </c>
    </row>
    <row r="135" s="2" customFormat="1">
      <c r="A135" s="38"/>
      <c r="B135" s="39"/>
      <c r="C135" s="40"/>
      <c r="D135" s="217" t="s">
        <v>170</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5jsblMHGYSus43+zwClh8Gtnt3KiuqbNxyLokrjRcnlF8xbX/0ZxnivH94jgf9jPoU0jETUp4fl9fFKUBCM3hw==" hashValue="e3ZaqaWKdjAq2YarsycguOzzPD1Eou3sNakVlRmVC4BfrmZ35nEjGjnmdGHGLvuM5eaJ3R2sUIblSv4MMbDKi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277/14</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277/14</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277/14</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277/14</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277/14</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1419</v>
      </c>
      <c r="F93" s="206" t="s">
        <v>1420</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1421</v>
      </c>
    </row>
    <row r="94" s="2" customFormat="1">
      <c r="A94" s="38"/>
      <c r="B94" s="39"/>
      <c r="C94" s="40"/>
      <c r="D94" s="217" t="s">
        <v>170</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781</v>
      </c>
      <c r="D96" s="204" t="s">
        <v>162</v>
      </c>
      <c r="E96" s="205" t="s">
        <v>1424</v>
      </c>
      <c r="F96" s="206" t="s">
        <v>1425</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1426</v>
      </c>
    </row>
    <row r="97" s="2" customFormat="1">
      <c r="A97" s="38"/>
      <c r="B97" s="39"/>
      <c r="C97" s="40"/>
      <c r="D97" s="217" t="s">
        <v>170</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790</v>
      </c>
      <c r="D98" s="204" t="s">
        <v>162</v>
      </c>
      <c r="E98" s="205" t="s">
        <v>1428</v>
      </c>
      <c r="F98" s="206" t="s">
        <v>1429</v>
      </c>
      <c r="G98" s="207" t="s">
        <v>712</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1430</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1431</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709</v>
      </c>
      <c r="D102" s="204" t="s">
        <v>162</v>
      </c>
      <c r="E102" s="205" t="s">
        <v>1432</v>
      </c>
      <c r="F102" s="206" t="s">
        <v>1433</v>
      </c>
      <c r="G102" s="207" t="s">
        <v>1256</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1434</v>
      </c>
    </row>
    <row r="103" s="2" customFormat="1">
      <c r="A103" s="38"/>
      <c r="B103" s="39"/>
      <c r="C103" s="40"/>
      <c r="D103" s="217" t="s">
        <v>170</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1436</v>
      </c>
      <c r="D104" s="204" t="s">
        <v>162</v>
      </c>
      <c r="E104" s="205" t="s">
        <v>1437</v>
      </c>
      <c r="F104" s="206" t="s">
        <v>1438</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1439</v>
      </c>
    </row>
    <row r="105" s="2" customFormat="1">
      <c r="A105" s="38"/>
      <c r="B105" s="39"/>
      <c r="C105" s="40"/>
      <c r="D105" s="217" t="s">
        <v>170</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785</v>
      </c>
      <c r="D106" s="204" t="s">
        <v>162</v>
      </c>
      <c r="E106" s="205" t="s">
        <v>1440</v>
      </c>
      <c r="F106" s="206" t="s">
        <v>1441</v>
      </c>
      <c r="G106" s="207" t="s">
        <v>712</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1442</v>
      </c>
    </row>
    <row r="107" s="2" customFormat="1" ht="37.8" customHeight="1">
      <c r="A107" s="38"/>
      <c r="B107" s="39"/>
      <c r="C107" s="204" t="s">
        <v>167</v>
      </c>
      <c r="D107" s="204" t="s">
        <v>162</v>
      </c>
      <c r="E107" s="205" t="s">
        <v>1443</v>
      </c>
      <c r="F107" s="206" t="s">
        <v>1444</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1445</v>
      </c>
    </row>
    <row r="108" s="2" customFormat="1" ht="37.8" customHeight="1">
      <c r="A108" s="38"/>
      <c r="B108" s="39"/>
      <c r="C108" s="204" t="s">
        <v>576</v>
      </c>
      <c r="D108" s="204" t="s">
        <v>162</v>
      </c>
      <c r="E108" s="205" t="s">
        <v>1446</v>
      </c>
      <c r="F108" s="206" t="s">
        <v>1447</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1448</v>
      </c>
    </row>
    <row r="109" s="2" customFormat="1">
      <c r="A109" s="38"/>
      <c r="B109" s="39"/>
      <c r="C109" s="40"/>
      <c r="D109" s="217" t="s">
        <v>170</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1450</v>
      </c>
      <c r="F111" s="206" t="s">
        <v>1451</v>
      </c>
      <c r="G111" s="207" t="s">
        <v>516</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1452</v>
      </c>
    </row>
    <row r="112" s="2" customFormat="1">
      <c r="A112" s="38"/>
      <c r="B112" s="39"/>
      <c r="C112" s="40"/>
      <c r="D112" s="217" t="s">
        <v>170</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520</v>
      </c>
      <c r="F113" s="206" t="s">
        <v>521</v>
      </c>
      <c r="G113" s="207" t="s">
        <v>516</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1453</v>
      </c>
    </row>
    <row r="114" s="2" customFormat="1">
      <c r="A114" s="38"/>
      <c r="B114" s="39"/>
      <c r="C114" s="40"/>
      <c r="D114" s="217" t="s">
        <v>170</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525</v>
      </c>
      <c r="F115" s="206" t="s">
        <v>526</v>
      </c>
      <c r="G115" s="207" t="s">
        <v>516</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1454</v>
      </c>
    </row>
    <row r="116" s="2" customFormat="1">
      <c r="A116" s="38"/>
      <c r="B116" s="39"/>
      <c r="C116" s="40"/>
      <c r="D116" s="217" t="s">
        <v>170</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530</v>
      </c>
      <c r="F118" s="206" t="s">
        <v>531</v>
      </c>
      <c r="G118" s="207" t="s">
        <v>516</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1456</v>
      </c>
    </row>
    <row r="119" s="2" customFormat="1">
      <c r="A119" s="38"/>
      <c r="B119" s="39"/>
      <c r="C119" s="40"/>
      <c r="D119" s="217" t="s">
        <v>170</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537</v>
      </c>
      <c r="F121" s="206" t="s">
        <v>538</v>
      </c>
      <c r="G121" s="207" t="s">
        <v>516</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1457</v>
      </c>
    </row>
    <row r="122" s="2" customFormat="1">
      <c r="A122" s="38"/>
      <c r="B122" s="39"/>
      <c r="C122" s="40"/>
      <c r="D122" s="217" t="s">
        <v>170</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1460</v>
      </c>
      <c r="D125" s="204" t="s">
        <v>162</v>
      </c>
      <c r="E125" s="205" t="s">
        <v>1461</v>
      </c>
      <c r="F125" s="206" t="s">
        <v>1462</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1463</v>
      </c>
    </row>
    <row r="126" s="2" customFormat="1">
      <c r="A126" s="38"/>
      <c r="B126" s="39"/>
      <c r="C126" s="40"/>
      <c r="D126" s="217" t="s">
        <v>170</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717</v>
      </c>
      <c r="D127" s="204" t="s">
        <v>162</v>
      </c>
      <c r="E127" s="205" t="s">
        <v>1465</v>
      </c>
      <c r="F127" s="206" t="s">
        <v>1466</v>
      </c>
      <c r="G127" s="207" t="s">
        <v>712</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1467</v>
      </c>
    </row>
    <row r="128" s="2" customFormat="1">
      <c r="A128" s="38"/>
      <c r="B128" s="39"/>
      <c r="C128" s="40"/>
      <c r="D128" s="217" t="s">
        <v>170</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721</v>
      </c>
      <c r="D130" s="204" t="s">
        <v>162</v>
      </c>
      <c r="E130" s="205" t="s">
        <v>1471</v>
      </c>
      <c r="F130" s="206" t="s">
        <v>1472</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1473</v>
      </c>
    </row>
    <row r="131" s="2" customFormat="1" ht="24.15" customHeight="1">
      <c r="A131" s="38"/>
      <c r="B131" s="39"/>
      <c r="C131" s="204" t="s">
        <v>1474</v>
      </c>
      <c r="D131" s="204" t="s">
        <v>162</v>
      </c>
      <c r="E131" s="205" t="s">
        <v>1274</v>
      </c>
      <c r="F131" s="206" t="s">
        <v>1275</v>
      </c>
      <c r="G131" s="207" t="s">
        <v>712</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1475</v>
      </c>
    </row>
    <row r="132" s="2" customFormat="1">
      <c r="A132" s="38"/>
      <c r="B132" s="39"/>
      <c r="C132" s="40"/>
      <c r="D132" s="217" t="s">
        <v>170</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725</v>
      </c>
      <c r="D134" s="204" t="s">
        <v>162</v>
      </c>
      <c r="E134" s="205" t="s">
        <v>1478</v>
      </c>
      <c r="F134" s="206" t="s">
        <v>1479</v>
      </c>
      <c r="G134" s="207" t="s">
        <v>712</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1480</v>
      </c>
    </row>
    <row r="135" s="2" customFormat="1">
      <c r="A135" s="38"/>
      <c r="B135" s="39"/>
      <c r="C135" s="40"/>
      <c r="D135" s="217" t="s">
        <v>170</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745</v>
      </c>
      <c r="D136" s="254" t="s">
        <v>203</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758</v>
      </c>
      <c r="D138" s="204" t="s">
        <v>162</v>
      </c>
      <c r="E138" s="205" t="s">
        <v>1485</v>
      </c>
      <c r="F138" s="206" t="s">
        <v>1486</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1487</v>
      </c>
    </row>
    <row r="139" s="2" customFormat="1" ht="24.15" customHeight="1">
      <c r="A139" s="38"/>
      <c r="B139" s="39"/>
      <c r="C139" s="204" t="s">
        <v>773</v>
      </c>
      <c r="D139" s="204" t="s">
        <v>162</v>
      </c>
      <c r="E139" s="205" t="s">
        <v>1488</v>
      </c>
      <c r="F139" s="206" t="s">
        <v>1489</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1490</v>
      </c>
    </row>
    <row r="140" s="2" customFormat="1" ht="24.15" customHeight="1">
      <c r="A140" s="38"/>
      <c r="B140" s="39"/>
      <c r="C140" s="204" t="s">
        <v>777</v>
      </c>
      <c r="D140" s="204" t="s">
        <v>162</v>
      </c>
      <c r="E140" s="205" t="s">
        <v>1491</v>
      </c>
      <c r="F140" s="206" t="s">
        <v>1492</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1494</v>
      </c>
      <c r="F142" s="206" t="s">
        <v>1495</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1496</v>
      </c>
    </row>
    <row r="143" s="2" customFormat="1">
      <c r="A143" s="38"/>
      <c r="B143" s="39"/>
      <c r="C143" s="40"/>
      <c r="D143" s="217" t="s">
        <v>170</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1498</v>
      </c>
      <c r="F144" s="256" t="s">
        <v>1499</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1500</v>
      </c>
    </row>
    <row r="145" s="14" customFormat="1">
      <c r="A145" s="14"/>
      <c r="B145" s="232"/>
      <c r="C145" s="233"/>
      <c r="D145" s="217" t="s">
        <v>172</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1502</v>
      </c>
    </row>
    <row r="147" s="2" customFormat="1" ht="37.8" customHeight="1">
      <c r="A147" s="38"/>
      <c r="B147" s="39"/>
      <c r="C147" s="204" t="s">
        <v>7</v>
      </c>
      <c r="D147" s="204" t="s">
        <v>162</v>
      </c>
      <c r="E147" s="205" t="s">
        <v>1503</v>
      </c>
      <c r="F147" s="206" t="s">
        <v>1504</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i1Bz5oCKR97c2+0Mg2scAy8uaGagNjMWW+tPGfPynBRayDmCc4iCI4seBuZjIXpk/ecL6fn1qWETLMjL994YGQ==" hashValue="GIqURFGD2D6eq07753PD/DF+zUkP1FYP81ge71G8cI698N7hvYa4R6jZxx4rXmPvAxrAukOWUVGyEyDA1pbpP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2021-04-11T19:23:15Z</dcterms:created>
  <dcterms:modified xsi:type="dcterms:W3CDTF">2021-04-11T19:23:32Z</dcterms:modified>
</cp:coreProperties>
</file>