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budovy'!$C$94:$K$1016</definedName>
    <definedName name="_xlnm.Print_Area" localSheetId="1">'01 - zateplení obálky budovy'!$C$82:$K$1016</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krytiny'!$C$86:$K$212</definedName>
    <definedName name="_xlnm.Print_Area" localSheetId="3">'03 - výměna střešní krytiny'!$C$74:$K$212</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48"/>
  <c i="14" r="T83"/>
  <c r="T82"/>
  <c r="T81"/>
  <c r="P83"/>
  <c r="P82"/>
  <c r="P81"/>
  <c i="1" r="AU67"/>
  <c i="14" r="J37"/>
  <c r="J36"/>
  <c i="1" r="AY67"/>
  <c i="14" r="J35"/>
  <c i="1" r="AX67"/>
  <c i="14" r="BI84"/>
  <c r="BH84"/>
  <c r="BG84"/>
  <c r="BE84"/>
  <c r="T84"/>
  <c r="R84"/>
  <c r="R83"/>
  <c r="R82"/>
  <c r="R81"/>
  <c r="P84"/>
  <c r="J78"/>
  <c r="J77"/>
  <c r="F77"/>
  <c r="F75"/>
  <c r="E73"/>
  <c r="J55"/>
  <c r="J54"/>
  <c r="F54"/>
  <c r="F52"/>
  <c r="E50"/>
  <c r="J18"/>
  <c r="E18"/>
  <c r="F55"/>
  <c r="J17"/>
  <c r="J12"/>
  <c r="J75"/>
  <c r="E7"/>
  <c r="E71"/>
  <c i="13" r="P104"/>
  <c r="P85"/>
  <c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R85"/>
  <c r="P88"/>
  <c r="BI87"/>
  <c r="BH87"/>
  <c r="BG87"/>
  <c r="BE87"/>
  <c r="T87"/>
  <c r="R87"/>
  <c r="P87"/>
  <c r="BI86"/>
  <c r="BH86"/>
  <c r="BG86"/>
  <c r="BE86"/>
  <c r="T86"/>
  <c r="R86"/>
  <c r="P86"/>
  <c r="J80"/>
  <c r="F79"/>
  <c r="F77"/>
  <c r="E75"/>
  <c r="J55"/>
  <c r="F54"/>
  <c r="F52"/>
  <c r="E50"/>
  <c r="J21"/>
  <c r="E21"/>
  <c r="J54"/>
  <c r="J20"/>
  <c r="J18"/>
  <c r="E18"/>
  <c r="F55"/>
  <c r="J17"/>
  <c r="J12"/>
  <c r="J77"/>
  <c r="E7"/>
  <c r="E48"/>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55"/>
  <c r="J17"/>
  <c r="J12"/>
  <c r="J78"/>
  <c r="E7"/>
  <c r="E74"/>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48"/>
  <c i="4" r="J37"/>
  <c r="J36"/>
  <c i="1" r="AY57"/>
  <c i="4" r="J35"/>
  <c i="1" r="AX57"/>
  <c i="4"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4"/>
  <c r="BH204"/>
  <c r="BG204"/>
  <c r="BE204"/>
  <c r="T204"/>
  <c r="R204"/>
  <c r="P204"/>
  <c r="BI201"/>
  <c r="BH201"/>
  <c r="BG201"/>
  <c r="BE201"/>
  <c r="T201"/>
  <c r="R201"/>
  <c r="P201"/>
  <c r="BI198"/>
  <c r="BH198"/>
  <c r="BG198"/>
  <c r="BE198"/>
  <c r="T198"/>
  <c r="R198"/>
  <c r="P198"/>
  <c r="BI196"/>
  <c r="BH196"/>
  <c r="BG196"/>
  <c r="BE196"/>
  <c r="T196"/>
  <c r="R196"/>
  <c r="P196"/>
  <c r="BI194"/>
  <c r="BH194"/>
  <c r="BG194"/>
  <c r="BE194"/>
  <c r="T194"/>
  <c r="R194"/>
  <c r="P194"/>
  <c r="BI192"/>
  <c r="BH192"/>
  <c r="BG192"/>
  <c r="BE192"/>
  <c r="T192"/>
  <c r="R192"/>
  <c r="P192"/>
  <c r="BI190"/>
  <c r="BH190"/>
  <c r="BG190"/>
  <c r="BE190"/>
  <c r="T190"/>
  <c r="R190"/>
  <c r="P190"/>
  <c r="BI187"/>
  <c r="BH187"/>
  <c r="BG187"/>
  <c r="BE187"/>
  <c r="T187"/>
  <c r="R187"/>
  <c r="P187"/>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81"/>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89"/>
  <c r="J17"/>
  <c r="J12"/>
  <c r="J86"/>
  <c r="E7"/>
  <c r="E48"/>
  <c i="2" r="J37"/>
  <c r="J36"/>
  <c i="1" r="AY55"/>
  <c i="2" r="J35"/>
  <c i="1" r="AX55"/>
  <c i="2" r="BI1013"/>
  <c r="BH1013"/>
  <c r="BG1013"/>
  <c r="BE1013"/>
  <c r="T1013"/>
  <c r="R1013"/>
  <c r="P1013"/>
  <c r="BI1009"/>
  <c r="BH1009"/>
  <c r="BG1009"/>
  <c r="BE1009"/>
  <c r="T1009"/>
  <c r="R1009"/>
  <c r="P1009"/>
  <c r="BI1007"/>
  <c r="BH1007"/>
  <c r="BG1007"/>
  <c r="BE1007"/>
  <c r="T1007"/>
  <c r="R1007"/>
  <c r="P1007"/>
  <c r="BI1006"/>
  <c r="BH1006"/>
  <c r="BG1006"/>
  <c r="BE1006"/>
  <c r="T1006"/>
  <c r="R1006"/>
  <c r="P1006"/>
  <c r="BI1005"/>
  <c r="BH1005"/>
  <c r="BG1005"/>
  <c r="BE1005"/>
  <c r="T1005"/>
  <c r="R1005"/>
  <c r="P1005"/>
  <c r="BI1004"/>
  <c r="BH1004"/>
  <c r="BG1004"/>
  <c r="BE1004"/>
  <c r="T1004"/>
  <c r="R1004"/>
  <c r="P1004"/>
  <c r="BI997"/>
  <c r="BH997"/>
  <c r="BG997"/>
  <c r="BE997"/>
  <c r="T997"/>
  <c r="R997"/>
  <c r="P997"/>
  <c r="BI994"/>
  <c r="BH994"/>
  <c r="BG994"/>
  <c r="BE994"/>
  <c r="T994"/>
  <c r="R994"/>
  <c r="P994"/>
  <c r="BI993"/>
  <c r="BH993"/>
  <c r="BG993"/>
  <c r="BE993"/>
  <c r="T993"/>
  <c r="R993"/>
  <c r="P993"/>
  <c r="BI992"/>
  <c r="BH992"/>
  <c r="BG992"/>
  <c r="BE992"/>
  <c r="T992"/>
  <c r="R992"/>
  <c r="P992"/>
  <c r="BI991"/>
  <c r="BH991"/>
  <c r="BG991"/>
  <c r="BE991"/>
  <c r="T991"/>
  <c r="R991"/>
  <c r="P991"/>
  <c r="BI990"/>
  <c r="BH990"/>
  <c r="BG990"/>
  <c r="BE990"/>
  <c r="T990"/>
  <c r="R990"/>
  <c r="P990"/>
  <c r="BI987"/>
  <c r="BH987"/>
  <c r="BG987"/>
  <c r="BE987"/>
  <c r="T987"/>
  <c r="R987"/>
  <c r="P987"/>
  <c r="BI985"/>
  <c r="BH985"/>
  <c r="BG985"/>
  <c r="BE985"/>
  <c r="T985"/>
  <c r="R985"/>
  <c r="P985"/>
  <c r="BI982"/>
  <c r="BH982"/>
  <c r="BG982"/>
  <c r="BE982"/>
  <c r="T982"/>
  <c r="R982"/>
  <c r="P982"/>
  <c r="BI980"/>
  <c r="BH980"/>
  <c r="BG980"/>
  <c r="BE980"/>
  <c r="T980"/>
  <c r="R980"/>
  <c r="P980"/>
  <c r="BI970"/>
  <c r="BH970"/>
  <c r="BG970"/>
  <c r="BE970"/>
  <c r="T970"/>
  <c r="R970"/>
  <c r="P970"/>
  <c r="BI959"/>
  <c r="BH959"/>
  <c r="BG959"/>
  <c r="BE959"/>
  <c r="T959"/>
  <c r="R959"/>
  <c r="P959"/>
  <c r="BI956"/>
  <c r="BH956"/>
  <c r="BG956"/>
  <c r="BE956"/>
  <c r="T956"/>
  <c r="R956"/>
  <c r="P956"/>
  <c r="BI953"/>
  <c r="BH953"/>
  <c r="BG953"/>
  <c r="BE953"/>
  <c r="T953"/>
  <c r="R953"/>
  <c r="P953"/>
  <c r="BI952"/>
  <c r="BH952"/>
  <c r="BG952"/>
  <c r="BE952"/>
  <c r="T952"/>
  <c r="R952"/>
  <c r="P952"/>
  <c r="BI946"/>
  <c r="BH946"/>
  <c r="BG946"/>
  <c r="BE946"/>
  <c r="T946"/>
  <c r="R946"/>
  <c r="P946"/>
  <c r="BI937"/>
  <c r="BH937"/>
  <c r="BG937"/>
  <c r="BE937"/>
  <c r="T937"/>
  <c r="R937"/>
  <c r="P937"/>
  <c r="BI928"/>
  <c r="BH928"/>
  <c r="BG928"/>
  <c r="BE928"/>
  <c r="T928"/>
  <c r="R928"/>
  <c r="P928"/>
  <c r="BI925"/>
  <c r="BH925"/>
  <c r="BG925"/>
  <c r="BE925"/>
  <c r="T925"/>
  <c r="R925"/>
  <c r="P925"/>
  <c r="BI922"/>
  <c r="BH922"/>
  <c r="BG922"/>
  <c r="BE922"/>
  <c r="T922"/>
  <c r="R922"/>
  <c r="P922"/>
  <c r="BI916"/>
  <c r="BH916"/>
  <c r="BG916"/>
  <c r="BE916"/>
  <c r="T916"/>
  <c r="R916"/>
  <c r="P916"/>
  <c r="BI907"/>
  <c r="BH907"/>
  <c r="BG907"/>
  <c r="BE907"/>
  <c r="T907"/>
  <c r="R907"/>
  <c r="P907"/>
  <c r="BI904"/>
  <c r="BH904"/>
  <c r="BG904"/>
  <c r="BE904"/>
  <c r="T904"/>
  <c r="R904"/>
  <c r="P904"/>
  <c r="BI901"/>
  <c r="BH901"/>
  <c r="BG901"/>
  <c r="BE901"/>
  <c r="T901"/>
  <c r="R901"/>
  <c r="P901"/>
  <c r="BI897"/>
  <c r="BH897"/>
  <c r="BG897"/>
  <c r="BE897"/>
  <c r="T897"/>
  <c r="R897"/>
  <c r="P897"/>
  <c r="BI893"/>
  <c r="BH893"/>
  <c r="BG893"/>
  <c r="BE893"/>
  <c r="T893"/>
  <c r="R893"/>
  <c r="P893"/>
  <c r="BI890"/>
  <c r="BH890"/>
  <c r="BG890"/>
  <c r="BE890"/>
  <c r="T890"/>
  <c r="R890"/>
  <c r="P890"/>
  <c r="BI888"/>
  <c r="BH888"/>
  <c r="BG888"/>
  <c r="BE888"/>
  <c r="T888"/>
  <c r="R888"/>
  <c r="P888"/>
  <c r="BI886"/>
  <c r="BH886"/>
  <c r="BG886"/>
  <c r="BE886"/>
  <c r="T886"/>
  <c r="R886"/>
  <c r="P886"/>
  <c r="BI882"/>
  <c r="BH882"/>
  <c r="BG882"/>
  <c r="BE882"/>
  <c r="T882"/>
  <c r="R882"/>
  <c r="P882"/>
  <c r="BI875"/>
  <c r="BH875"/>
  <c r="BG875"/>
  <c r="BE875"/>
  <c r="T875"/>
  <c r="R875"/>
  <c r="P875"/>
  <c r="BI873"/>
  <c r="BH873"/>
  <c r="BG873"/>
  <c r="BE873"/>
  <c r="T873"/>
  <c r="R873"/>
  <c r="P873"/>
  <c r="BI866"/>
  <c r="BH866"/>
  <c r="BG866"/>
  <c r="BE866"/>
  <c r="T866"/>
  <c r="R866"/>
  <c r="P866"/>
  <c r="BI863"/>
  <c r="BH863"/>
  <c r="BG863"/>
  <c r="BE863"/>
  <c r="T863"/>
  <c r="R863"/>
  <c r="P863"/>
  <c r="BI860"/>
  <c r="BH860"/>
  <c r="BG860"/>
  <c r="BE860"/>
  <c r="T860"/>
  <c r="R860"/>
  <c r="P860"/>
  <c r="BI854"/>
  <c r="BH854"/>
  <c r="BG854"/>
  <c r="BE854"/>
  <c r="T854"/>
  <c r="R854"/>
  <c r="P854"/>
  <c r="BI849"/>
  <c r="BH849"/>
  <c r="BG849"/>
  <c r="BE849"/>
  <c r="T849"/>
  <c r="R849"/>
  <c r="P849"/>
  <c r="BI845"/>
  <c r="BH845"/>
  <c r="BG845"/>
  <c r="BE845"/>
  <c r="T845"/>
  <c r="R845"/>
  <c r="P845"/>
  <c r="BI839"/>
  <c r="BH839"/>
  <c r="BG839"/>
  <c r="BE839"/>
  <c r="T839"/>
  <c r="R839"/>
  <c r="P839"/>
  <c r="BI831"/>
  <c r="BH831"/>
  <c r="BG831"/>
  <c r="BE831"/>
  <c r="T831"/>
  <c r="R831"/>
  <c r="P831"/>
  <c r="BI824"/>
  <c r="BH824"/>
  <c r="BG824"/>
  <c r="BE824"/>
  <c r="T824"/>
  <c r="R824"/>
  <c r="P824"/>
  <c r="BI817"/>
  <c r="BH817"/>
  <c r="BG817"/>
  <c r="BE817"/>
  <c r="T817"/>
  <c r="R817"/>
  <c r="P817"/>
  <c r="BI809"/>
  <c r="BH809"/>
  <c r="BG809"/>
  <c r="BE809"/>
  <c r="T809"/>
  <c r="R809"/>
  <c r="P809"/>
  <c r="BI802"/>
  <c r="BH802"/>
  <c r="BG802"/>
  <c r="BE802"/>
  <c r="T802"/>
  <c r="R802"/>
  <c r="P802"/>
  <c r="BI800"/>
  <c r="BH800"/>
  <c r="BG800"/>
  <c r="BE800"/>
  <c r="T800"/>
  <c r="R800"/>
  <c r="P800"/>
  <c r="BI796"/>
  <c r="BH796"/>
  <c r="BG796"/>
  <c r="BE796"/>
  <c r="T796"/>
  <c r="R796"/>
  <c r="P796"/>
  <c r="BI793"/>
  <c r="BH793"/>
  <c r="BG793"/>
  <c r="BE793"/>
  <c r="T793"/>
  <c r="R793"/>
  <c r="P793"/>
  <c r="BI789"/>
  <c r="BH789"/>
  <c r="BG789"/>
  <c r="BE789"/>
  <c r="T789"/>
  <c r="R789"/>
  <c r="P789"/>
  <c r="BI787"/>
  <c r="BH787"/>
  <c r="BG787"/>
  <c r="BE787"/>
  <c r="T787"/>
  <c r="R787"/>
  <c r="P787"/>
  <c r="BI783"/>
  <c r="BH783"/>
  <c r="BG783"/>
  <c r="BE783"/>
  <c r="T783"/>
  <c r="R783"/>
  <c r="P783"/>
  <c r="BI779"/>
  <c r="BH779"/>
  <c r="BG779"/>
  <c r="BE779"/>
  <c r="T779"/>
  <c r="R779"/>
  <c r="P779"/>
  <c r="BI776"/>
  <c r="BH776"/>
  <c r="BG776"/>
  <c r="BE776"/>
  <c r="T776"/>
  <c r="R776"/>
  <c r="P776"/>
  <c r="BI773"/>
  <c r="BH773"/>
  <c r="BG773"/>
  <c r="BE773"/>
  <c r="T773"/>
  <c r="R773"/>
  <c r="P773"/>
  <c r="BI770"/>
  <c r="BH770"/>
  <c r="BG770"/>
  <c r="BE770"/>
  <c r="T770"/>
  <c r="R770"/>
  <c r="P770"/>
  <c r="BI768"/>
  <c r="BH768"/>
  <c r="BG768"/>
  <c r="BE768"/>
  <c r="T768"/>
  <c r="R768"/>
  <c r="P768"/>
  <c r="BI766"/>
  <c r="BH766"/>
  <c r="BG766"/>
  <c r="BE766"/>
  <c r="T766"/>
  <c r="R766"/>
  <c r="P766"/>
  <c r="BI746"/>
  <c r="BH746"/>
  <c r="BG746"/>
  <c r="BE746"/>
  <c r="T746"/>
  <c r="R746"/>
  <c r="P746"/>
  <c r="BI737"/>
  <c r="BH737"/>
  <c r="BG737"/>
  <c r="BE737"/>
  <c r="T737"/>
  <c r="R737"/>
  <c r="P737"/>
  <c r="BI731"/>
  <c r="BH731"/>
  <c r="BG731"/>
  <c r="BE731"/>
  <c r="T731"/>
  <c r="R731"/>
  <c r="P731"/>
  <c r="BI724"/>
  <c r="BH724"/>
  <c r="BG724"/>
  <c r="BE724"/>
  <c r="T724"/>
  <c r="R724"/>
  <c r="P724"/>
  <c r="BI709"/>
  <c r="BH709"/>
  <c r="BG709"/>
  <c r="BE709"/>
  <c r="T709"/>
  <c r="R709"/>
  <c r="P709"/>
  <c r="BI650"/>
  <c r="BH650"/>
  <c r="BG650"/>
  <c r="BE650"/>
  <c r="T650"/>
  <c r="R650"/>
  <c r="P650"/>
  <c r="BI628"/>
  <c r="BH628"/>
  <c r="BG628"/>
  <c r="BE628"/>
  <c r="T628"/>
  <c r="R628"/>
  <c r="P628"/>
  <c r="BI617"/>
  <c r="BH617"/>
  <c r="BG617"/>
  <c r="BE617"/>
  <c r="T617"/>
  <c r="R617"/>
  <c r="P617"/>
  <c r="BI589"/>
  <c r="BH589"/>
  <c r="BG589"/>
  <c r="BE589"/>
  <c r="T589"/>
  <c r="R589"/>
  <c r="P589"/>
  <c r="BI574"/>
  <c r="BH574"/>
  <c r="BG574"/>
  <c r="BE574"/>
  <c r="T574"/>
  <c r="R574"/>
  <c r="P574"/>
  <c r="BI555"/>
  <c r="BH555"/>
  <c r="BG555"/>
  <c r="BE555"/>
  <c r="T555"/>
  <c r="R555"/>
  <c r="P555"/>
  <c r="BI551"/>
  <c r="BH551"/>
  <c r="BG551"/>
  <c r="BE551"/>
  <c r="T551"/>
  <c r="R551"/>
  <c r="P551"/>
  <c r="BI549"/>
  <c r="BH549"/>
  <c r="BG549"/>
  <c r="BE549"/>
  <c r="T549"/>
  <c r="R549"/>
  <c r="P549"/>
  <c r="BI526"/>
  <c r="BH526"/>
  <c r="BG526"/>
  <c r="BE526"/>
  <c r="T526"/>
  <c r="R526"/>
  <c r="P526"/>
  <c r="BI524"/>
  <c r="BH524"/>
  <c r="BG524"/>
  <c r="BE524"/>
  <c r="T524"/>
  <c r="R524"/>
  <c r="P524"/>
  <c r="BI515"/>
  <c r="BH515"/>
  <c r="BG515"/>
  <c r="BE515"/>
  <c r="T515"/>
  <c r="R515"/>
  <c r="P515"/>
  <c r="BI509"/>
  <c r="BH509"/>
  <c r="BG509"/>
  <c r="BE509"/>
  <c r="T509"/>
  <c r="R509"/>
  <c r="P509"/>
  <c r="BI489"/>
  <c r="BH489"/>
  <c r="BG489"/>
  <c r="BE489"/>
  <c r="T489"/>
  <c r="R489"/>
  <c r="P489"/>
  <c r="BI485"/>
  <c r="BH485"/>
  <c r="BG485"/>
  <c r="BE485"/>
  <c r="T485"/>
  <c r="R485"/>
  <c r="P485"/>
  <c r="BI481"/>
  <c r="BH481"/>
  <c r="BG481"/>
  <c r="BE481"/>
  <c r="T481"/>
  <c r="R481"/>
  <c r="P481"/>
  <c r="BI479"/>
  <c r="BH479"/>
  <c r="BG479"/>
  <c r="BE479"/>
  <c r="T479"/>
  <c r="R479"/>
  <c r="P479"/>
  <c r="BI473"/>
  <c r="BH473"/>
  <c r="BG473"/>
  <c r="BE473"/>
  <c r="T473"/>
  <c r="R473"/>
  <c r="P473"/>
  <c r="BI465"/>
  <c r="BH465"/>
  <c r="BG465"/>
  <c r="BE465"/>
  <c r="T465"/>
  <c r="R465"/>
  <c r="P465"/>
  <c r="BI457"/>
  <c r="BH457"/>
  <c r="BG457"/>
  <c r="BE457"/>
  <c r="T457"/>
  <c r="R457"/>
  <c r="P457"/>
  <c r="BI445"/>
  <c r="BH445"/>
  <c r="BG445"/>
  <c r="BE445"/>
  <c r="T445"/>
  <c r="R445"/>
  <c r="P445"/>
  <c r="BI433"/>
  <c r="BH433"/>
  <c r="BG433"/>
  <c r="BE433"/>
  <c r="T433"/>
  <c r="R433"/>
  <c r="P433"/>
  <c r="BI421"/>
  <c r="BH421"/>
  <c r="BG421"/>
  <c r="BE421"/>
  <c r="T421"/>
  <c r="R421"/>
  <c r="P421"/>
  <c r="BI419"/>
  <c r="BH419"/>
  <c r="BG419"/>
  <c r="BE419"/>
  <c r="T419"/>
  <c r="R419"/>
  <c r="P419"/>
  <c r="BI412"/>
  <c r="BH412"/>
  <c r="BG412"/>
  <c r="BE412"/>
  <c r="T412"/>
  <c r="R412"/>
  <c r="P412"/>
  <c r="BI410"/>
  <c r="BH410"/>
  <c r="BG410"/>
  <c r="BE410"/>
  <c r="T410"/>
  <c r="R410"/>
  <c r="P410"/>
  <c r="BI390"/>
  <c r="BH390"/>
  <c r="BG390"/>
  <c r="BE390"/>
  <c r="T390"/>
  <c r="R390"/>
  <c r="P390"/>
  <c r="BI388"/>
  <c r="BH388"/>
  <c r="BG388"/>
  <c r="BE388"/>
  <c r="T388"/>
  <c r="R388"/>
  <c r="P388"/>
  <c r="BI378"/>
  <c r="BH378"/>
  <c r="BG378"/>
  <c r="BE378"/>
  <c r="T378"/>
  <c r="R378"/>
  <c r="P378"/>
  <c r="BI376"/>
  <c r="BH376"/>
  <c r="BG376"/>
  <c r="BE376"/>
  <c r="T376"/>
  <c r="R376"/>
  <c r="P376"/>
  <c r="BI365"/>
  <c r="BH365"/>
  <c r="BG365"/>
  <c r="BE365"/>
  <c r="T365"/>
  <c r="R365"/>
  <c r="P365"/>
  <c r="BI353"/>
  <c r="BH353"/>
  <c r="BG353"/>
  <c r="BE353"/>
  <c r="T353"/>
  <c r="R353"/>
  <c r="P353"/>
  <c r="BI336"/>
  <c r="BH336"/>
  <c r="BG336"/>
  <c r="BE336"/>
  <c r="T336"/>
  <c r="R336"/>
  <c r="P336"/>
  <c r="BI310"/>
  <c r="BH310"/>
  <c r="BG310"/>
  <c r="BE310"/>
  <c r="T310"/>
  <c r="R310"/>
  <c r="P310"/>
  <c r="BI305"/>
  <c r="BH305"/>
  <c r="BG305"/>
  <c r="BE305"/>
  <c r="T305"/>
  <c r="R305"/>
  <c r="P305"/>
  <c r="BI256"/>
  <c r="BH256"/>
  <c r="BG256"/>
  <c r="BE256"/>
  <c r="T256"/>
  <c r="R256"/>
  <c r="P256"/>
  <c r="BI208"/>
  <c r="BH208"/>
  <c r="BG208"/>
  <c r="BE208"/>
  <c r="T208"/>
  <c r="R208"/>
  <c r="P208"/>
  <c r="BI150"/>
  <c r="BH150"/>
  <c r="BG150"/>
  <c r="BE150"/>
  <c r="T150"/>
  <c r="R150"/>
  <c r="P150"/>
  <c r="BI140"/>
  <c r="BH140"/>
  <c r="BG140"/>
  <c r="BE140"/>
  <c r="T140"/>
  <c r="R140"/>
  <c r="P140"/>
  <c r="BI138"/>
  <c r="BH138"/>
  <c r="BG138"/>
  <c r="BE138"/>
  <c r="T138"/>
  <c r="R138"/>
  <c r="P138"/>
  <c r="BI134"/>
  <c r="BH134"/>
  <c r="BG134"/>
  <c r="BE134"/>
  <c r="T134"/>
  <c r="R134"/>
  <c r="P134"/>
  <c r="BI133"/>
  <c r="BH133"/>
  <c r="BG133"/>
  <c r="BE133"/>
  <c r="T133"/>
  <c r="R133"/>
  <c r="P133"/>
  <c r="BI126"/>
  <c r="BH126"/>
  <c r="BG126"/>
  <c r="BE126"/>
  <c r="T126"/>
  <c r="R126"/>
  <c r="P126"/>
  <c r="BI121"/>
  <c r="BH121"/>
  <c r="BG121"/>
  <c r="BE121"/>
  <c r="T121"/>
  <c r="R121"/>
  <c r="P121"/>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52"/>
  <c r="E7"/>
  <c r="E85"/>
  <c i="1" r="L50"/>
  <c r="AM50"/>
  <c r="AM49"/>
  <c r="L49"/>
  <c r="AM47"/>
  <c r="L47"/>
  <c r="L45"/>
  <c r="L44"/>
  <c i="15" r="BK90"/>
  <c r="BK85"/>
  <c i="13" r="J99"/>
  <c r="BK91"/>
  <c i="12" r="BK129"/>
  <c r="J95"/>
  <c i="11" r="BK139"/>
  <c r="BK130"/>
  <c r="J120"/>
  <c r="BK110"/>
  <c i="2" r="BK1005"/>
  <c i="9" r="J138"/>
  <c i="2" r="BK994"/>
  <c r="BK991"/>
  <c r="BK985"/>
  <c r="BK982"/>
  <c i="13" r="J105"/>
  <c r="J103"/>
  <c r="BK99"/>
  <c r="BK97"/>
  <c r="J96"/>
  <c r="BK88"/>
  <c i="12" r="BK146"/>
  <c r="BK145"/>
  <c r="BK143"/>
  <c i="2" r="BK993"/>
  <c r="BK925"/>
  <c i="15" r="J33"/>
  <c i="13" r="BK94"/>
  <c r="J91"/>
  <c i="10" r="J113"/>
  <c r="BK106"/>
  <c i="9" r="BK147"/>
  <c i="2" r="J987"/>
  <c r="BK970"/>
  <c r="BK959"/>
  <c r="J925"/>
  <c r="J904"/>
  <c i="14" r="BK84"/>
  <c i="13" r="J107"/>
  <c r="BK100"/>
  <c r="BK96"/>
  <c r="BK87"/>
  <c i="12" r="BK141"/>
  <c r="BK139"/>
  <c r="BK135"/>
  <c r="J107"/>
  <c i="10" r="J102"/>
  <c i="9" r="J111"/>
  <c i="8" r="BK121"/>
  <c r="BK119"/>
  <c r="BK109"/>
  <c r="J108"/>
  <c i="7" r="BK132"/>
  <c r="J129"/>
  <c r="BK118"/>
  <c r="J117"/>
  <c r="J96"/>
  <c r="BK93"/>
  <c r="BK88"/>
  <c i="6" r="BK134"/>
  <c r="BK128"/>
  <c r="J123"/>
  <c r="BK122"/>
  <c r="J119"/>
  <c r="J118"/>
  <c r="BK112"/>
  <c r="BK102"/>
  <c r="BK101"/>
  <c r="J98"/>
  <c r="BK96"/>
  <c r="J91"/>
  <c r="BK87"/>
  <c i="5" r="J134"/>
  <c r="J132"/>
  <c r="J130"/>
  <c r="J128"/>
  <c r="J127"/>
  <c r="BK124"/>
  <c r="J121"/>
  <c r="J120"/>
  <c r="BK119"/>
  <c r="J117"/>
  <c r="BK112"/>
  <c r="BK109"/>
  <c r="J101"/>
  <c r="BK91"/>
  <c r="BK87"/>
  <c i="4" r="BK206"/>
  <c r="J201"/>
  <c r="J198"/>
  <c r="BK194"/>
  <c r="BK178"/>
  <c r="J167"/>
  <c r="J164"/>
  <c r="BK160"/>
  <c r="J152"/>
  <c r="BK150"/>
  <c r="BK144"/>
  <c r="BK141"/>
  <c r="J128"/>
  <c r="J126"/>
  <c r="BK115"/>
  <c r="J103"/>
  <c r="J94"/>
  <c r="BK92"/>
  <c i="3" r="BK241"/>
  <c r="J229"/>
  <c r="J222"/>
  <c r="BK220"/>
  <c r="J217"/>
  <c r="J212"/>
  <c r="BK202"/>
  <c r="J181"/>
  <c r="BK179"/>
  <c r="BK150"/>
  <c r="BK130"/>
  <c r="BK124"/>
  <c r="J119"/>
  <c r="BK116"/>
  <c r="J106"/>
  <c r="J98"/>
  <c r="BK95"/>
  <c i="2" r="J937"/>
  <c r="J893"/>
  <c r="BK882"/>
  <c r="BK875"/>
  <c r="J800"/>
  <c r="BK793"/>
  <c r="BK789"/>
  <c r="BK779"/>
  <c r="J724"/>
  <c r="BK650"/>
  <c r="J489"/>
  <c r="J485"/>
  <c r="J412"/>
  <c r="BK390"/>
  <c r="J376"/>
  <c i="14" r="J84"/>
  <c i="13" r="BK107"/>
  <c r="BK106"/>
  <c r="J94"/>
  <c r="BK89"/>
  <c i="12" r="J139"/>
  <c i="9" r="BK144"/>
  <c r="J142"/>
  <c r="J139"/>
  <c r="J136"/>
  <c r="J130"/>
  <c r="BK111"/>
  <c r="J100"/>
  <c i="8" r="J130"/>
  <c r="BK127"/>
  <c r="BK115"/>
  <c r="BK113"/>
  <c r="J110"/>
  <c r="J109"/>
  <c r="J105"/>
  <c r="BK101"/>
  <c r="BK98"/>
  <c r="J88"/>
  <c i="7" r="J123"/>
  <c r="J119"/>
  <c r="BK117"/>
  <c r="J114"/>
  <c r="BK112"/>
  <c r="BK103"/>
  <c i="6" r="BK120"/>
  <c r="BK117"/>
  <c r="J102"/>
  <c r="BK94"/>
  <c r="BK91"/>
  <c i="5" r="BK134"/>
  <c r="J110"/>
  <c i="4" r="J206"/>
  <c r="J204"/>
  <c r="BK198"/>
  <c r="BK161"/>
  <c r="J155"/>
  <c r="J153"/>
  <c r="J135"/>
  <c r="J130"/>
  <c r="J123"/>
  <c r="BK121"/>
  <c r="BK117"/>
  <c r="BK113"/>
  <c r="BK106"/>
  <c r="BK104"/>
  <c r="J99"/>
  <c r="BK90"/>
  <c i="3" r="J244"/>
  <c r="J241"/>
  <c r="BK240"/>
  <c r="J239"/>
  <c r="J234"/>
  <c r="BK231"/>
  <c r="J225"/>
  <c r="J220"/>
  <c r="J215"/>
  <c r="BK212"/>
  <c r="BK208"/>
  <c r="J205"/>
  <c r="J200"/>
  <c r="BK193"/>
  <c r="BK189"/>
  <c r="J183"/>
  <c r="J179"/>
  <c r="BK177"/>
  <c r="J172"/>
  <c r="BK165"/>
  <c r="BK163"/>
  <c r="J158"/>
  <c r="BK154"/>
  <c r="J139"/>
  <c r="BK134"/>
  <c r="BK121"/>
  <c r="J110"/>
  <c r="BK106"/>
  <c r="BK103"/>
  <c r="J101"/>
  <c r="BK98"/>
  <c i="2" r="BK952"/>
  <c r="BK922"/>
  <c r="J907"/>
  <c r="J849"/>
  <c r="J839"/>
  <c r="BK802"/>
  <c r="J773"/>
  <c r="BK768"/>
  <c r="BK709"/>
  <c r="J574"/>
  <c r="J555"/>
  <c r="BK489"/>
  <c r="BK485"/>
  <c r="J353"/>
  <c r="J208"/>
  <c r="BK104"/>
  <c i="13" r="J93"/>
  <c i="2" r="BK1009"/>
  <c r="BK1006"/>
  <c r="BK1004"/>
  <c i="13" r="J88"/>
  <c i="12" r="J145"/>
  <c r="J137"/>
  <c r="J135"/>
  <c r="BK117"/>
  <c r="J110"/>
  <c i="11" r="BK141"/>
  <c r="J133"/>
  <c r="BK117"/>
  <c r="J112"/>
  <c r="BK107"/>
  <c r="BK106"/>
  <c r="BK99"/>
  <c r="J97"/>
  <c i="10" r="BK147"/>
  <c r="BK146"/>
  <c r="BK107"/>
  <c i="9" r="BK121"/>
  <c r="BK98"/>
  <c i="8" r="BK118"/>
  <c r="BK117"/>
  <c r="BK116"/>
  <c r="BK108"/>
  <c r="BK103"/>
  <c i="7" r="J127"/>
  <c r="BK121"/>
  <c r="BK119"/>
  <c i="2" r="BK904"/>
  <c r="J901"/>
  <c r="J897"/>
  <c r="BK893"/>
  <c r="BK890"/>
  <c r="J875"/>
  <c r="J854"/>
  <c r="BK849"/>
  <c r="BK839"/>
  <c r="J793"/>
  <c i="15" r="J90"/>
  <c r="J88"/>
  <c i="12" r="BK138"/>
  <c r="J133"/>
  <c i="11" r="BK146"/>
  <c r="BK145"/>
  <c r="J143"/>
  <c r="BK133"/>
  <c r="BK129"/>
  <c r="J114"/>
  <c r="J95"/>
  <c r="J93"/>
  <c i="10" r="BK144"/>
  <c r="BK118"/>
  <c r="J98"/>
  <c i="9" r="J146"/>
  <c r="BK142"/>
  <c r="BK134"/>
  <c r="BK131"/>
  <c r="BK130"/>
  <c r="BK125"/>
  <c r="BK118"/>
  <c i="2" r="BK916"/>
  <c r="J886"/>
  <c r="BK845"/>
  <c r="J796"/>
  <c r="J789"/>
  <c r="J787"/>
  <c r="J770"/>
  <c r="J766"/>
  <c r="J589"/>
  <c r="BK555"/>
  <c r="BK524"/>
  <c r="J515"/>
  <c r="J481"/>
  <c r="J445"/>
  <c r="J419"/>
  <c r="BK410"/>
  <c r="J336"/>
  <c r="BK310"/>
  <c r="BK305"/>
  <c r="BK138"/>
  <c r="BK133"/>
  <c r="J126"/>
  <c r="BK111"/>
  <c r="J104"/>
  <c r="BK98"/>
  <c i="13" r="J97"/>
  <c r="BK93"/>
  <c i="12" r="J141"/>
  <c r="BK105"/>
  <c r="BK103"/>
  <c i="11" r="J107"/>
  <c i="10" r="J138"/>
  <c i="2" r="BK997"/>
  <c r="BK987"/>
  <c r="J888"/>
  <c r="BK886"/>
  <c r="J831"/>
  <c r="BK824"/>
  <c r="J779"/>
  <c i="12" r="BK137"/>
  <c r="BK106"/>
  <c i="11" r="BK137"/>
  <c r="BK135"/>
  <c r="J129"/>
  <c r="BK120"/>
  <c i="10" r="J147"/>
  <c r="J146"/>
  <c r="BK139"/>
  <c r="BK138"/>
  <c r="BK121"/>
  <c r="J111"/>
  <c r="BK108"/>
  <c i="9" r="J144"/>
  <c r="J108"/>
  <c r="BK107"/>
  <c r="BK106"/>
  <c i="8" r="J127"/>
  <c r="J120"/>
  <c r="J113"/>
  <c r="BK96"/>
  <c i="7" r="BK115"/>
  <c r="BK114"/>
  <c r="BK113"/>
  <c r="J112"/>
  <c r="BK110"/>
  <c r="BK109"/>
  <c r="J102"/>
  <c r="J101"/>
  <c r="J98"/>
  <c r="BK96"/>
  <c r="J90"/>
  <c i="6" r="BK132"/>
  <c r="BK130"/>
  <c r="BK129"/>
  <c r="J128"/>
  <c r="BK127"/>
  <c r="J124"/>
  <c r="BK123"/>
  <c r="J122"/>
  <c r="J117"/>
  <c r="J109"/>
  <c i="2" r="BK901"/>
  <c r="BK897"/>
  <c r="J873"/>
  <c r="J845"/>
  <c r="BK800"/>
  <c r="BK787"/>
  <c r="BK773"/>
  <c r="BK746"/>
  <c r="BK731"/>
  <c r="J617"/>
  <c r="J526"/>
  <c r="J509"/>
  <c r="BK481"/>
  <c r="J465"/>
  <c r="BK445"/>
  <c r="J410"/>
  <c r="J390"/>
  <c r="J388"/>
  <c r="J140"/>
  <c r="J134"/>
  <c r="BK126"/>
  <c r="J98"/>
  <c i="1" r="AS54"/>
  <c i="15" r="BK88"/>
  <c r="J85"/>
  <c i="10" r="J96"/>
  <c i="9" r="J134"/>
  <c r="J118"/>
  <c r="J106"/>
  <c i="8" r="BK128"/>
  <c i="13" r="J100"/>
  <c i="12" r="J129"/>
  <c r="BK95"/>
  <c r="BK93"/>
  <c i="9" r="BK127"/>
  <c r="J121"/>
  <c r="J107"/>
  <c r="BK96"/>
  <c i="12" r="J130"/>
  <c r="BK126"/>
  <c r="BK120"/>
  <c r="BK110"/>
  <c r="BK99"/>
  <c i="11" r="BK95"/>
  <c i="10" r="J131"/>
  <c i="2" r="J997"/>
  <c i="13" r="J89"/>
  <c i="12" r="J106"/>
  <c r="BK97"/>
  <c r="J93"/>
  <c i="11" r="BK143"/>
  <c r="J138"/>
  <c r="J130"/>
  <c r="BK114"/>
  <c r="BK112"/>
  <c i="10" r="J130"/>
  <c i="8" r="BK130"/>
  <c i="2" r="J1013"/>
  <c r="J1009"/>
  <c r="J1007"/>
  <c r="J991"/>
  <c r="J953"/>
  <c r="J952"/>
  <c r="BK946"/>
  <c r="J882"/>
  <c r="J866"/>
  <c r="BK854"/>
  <c i="13" r="J87"/>
  <c r="BK86"/>
  <c i="10" r="BK104"/>
  <c r="J93"/>
  <c i="9" r="BK136"/>
  <c r="J131"/>
  <c r="BK115"/>
  <c r="BK108"/>
  <c r="J98"/>
  <c i="8" r="BK129"/>
  <c r="BK124"/>
  <c r="J121"/>
  <c r="BK120"/>
  <c r="J119"/>
  <c r="J118"/>
  <c r="J116"/>
  <c r="J115"/>
  <c r="BK112"/>
  <c r="BK105"/>
  <c r="BK102"/>
  <c r="BK94"/>
  <c r="J90"/>
  <c r="J87"/>
  <c i="7" r="BK134"/>
  <c r="J132"/>
  <c r="BK130"/>
  <c r="J128"/>
  <c r="BK122"/>
  <c r="J115"/>
  <c r="J110"/>
  <c r="BK108"/>
  <c i="2" r="J1004"/>
  <c r="BK937"/>
  <c i="12" r="J112"/>
  <c i="11" r="J141"/>
  <c r="BK138"/>
  <c r="BK105"/>
  <c r="BK103"/>
  <c i="10" r="BK127"/>
  <c r="J107"/>
  <c r="J104"/>
  <c i="9" r="J147"/>
  <c r="J140"/>
  <c r="J104"/>
  <c i="8" r="BK134"/>
  <c r="J128"/>
  <c r="J112"/>
  <c r="BK110"/>
  <c r="J103"/>
  <c r="J102"/>
  <c r="J101"/>
  <c r="J98"/>
  <c r="BK93"/>
  <c i="7" r="BK120"/>
  <c r="J118"/>
  <c r="BK102"/>
  <c r="BK101"/>
  <c r="J87"/>
  <c i="6" r="J134"/>
  <c r="J127"/>
  <c r="J121"/>
  <c r="BK118"/>
  <c r="J116"/>
  <c r="BK115"/>
  <c r="J112"/>
  <c r="J110"/>
  <c r="J108"/>
  <c r="BK105"/>
  <c r="J103"/>
  <c r="J101"/>
  <c i="5" r="J129"/>
  <c r="BK127"/>
  <c r="BK122"/>
  <c r="BK120"/>
  <c r="J119"/>
  <c r="BK117"/>
  <c r="BK113"/>
  <c r="J112"/>
  <c r="BK110"/>
  <c r="BK105"/>
  <c r="J103"/>
  <c r="BK98"/>
  <c r="BK94"/>
  <c r="BK92"/>
  <c r="J88"/>
  <c r="J87"/>
  <c i="4" r="BK211"/>
  <c r="J209"/>
  <c r="J208"/>
  <c r="BK204"/>
  <c r="BK201"/>
  <c r="BK196"/>
  <c r="J192"/>
  <c r="J190"/>
  <c r="J180"/>
  <c r="BK174"/>
  <c r="BK171"/>
  <c r="J156"/>
  <c r="BK147"/>
  <c r="J141"/>
  <c r="BK123"/>
  <c r="J104"/>
  <c r="BK103"/>
  <c r="J96"/>
  <c r="J92"/>
  <c r="J90"/>
  <c i="3" r="BK244"/>
  <c r="J231"/>
  <c r="J227"/>
  <c r="J208"/>
  <c r="BK198"/>
  <c r="J193"/>
  <c r="J185"/>
  <c r="J177"/>
  <c r="J165"/>
  <c r="J159"/>
  <c r="J121"/>
  <c r="BK119"/>
  <c r="J113"/>
  <c i="2" r="BK990"/>
  <c r="BK956"/>
  <c i="10" r="J115"/>
  <c r="BK113"/>
  <c r="BK111"/>
  <c r="BK100"/>
  <c i="2" r="J956"/>
  <c r="BK928"/>
  <c r="J890"/>
  <c r="BK888"/>
  <c r="BK866"/>
  <c r="BK863"/>
  <c r="BK831"/>
  <c r="BK817"/>
  <c r="J817"/>
  <c r="BK809"/>
  <c r="J809"/>
  <c r="J802"/>
  <c r="BK783"/>
  <c r="J776"/>
  <c r="J768"/>
  <c r="BK737"/>
  <c r="BK724"/>
  <c r="J650"/>
  <c r="J628"/>
  <c r="BK617"/>
  <c r="BK589"/>
  <c r="J551"/>
  <c r="BK526"/>
  <c r="J524"/>
  <c r="BK515"/>
  <c r="BK479"/>
  <c r="BK465"/>
  <c r="BK457"/>
  <c r="J433"/>
  <c r="BK419"/>
  <c r="J378"/>
  <c r="BK353"/>
  <c r="BK256"/>
  <c r="J150"/>
  <c r="J138"/>
  <c r="J133"/>
  <c r="J121"/>
  <c r="J111"/>
  <c i="14" r="F37"/>
  <c i="12" r="J146"/>
  <c r="J126"/>
  <c r="BK124"/>
  <c r="J103"/>
  <c i="11" r="J139"/>
  <c r="J137"/>
  <c r="J135"/>
  <c r="J124"/>
  <c r="J103"/>
  <c r="BK101"/>
  <c r="J99"/>
  <c i="10" r="BK142"/>
  <c r="BK136"/>
  <c r="J134"/>
  <c r="BK130"/>
  <c r="BK125"/>
  <c r="J121"/>
  <c r="J118"/>
  <c i="9" r="BK139"/>
  <c r="BK93"/>
  <c i="8" r="J129"/>
  <c r="J117"/>
  <c r="J94"/>
  <c i="7" r="BK129"/>
  <c r="BK128"/>
  <c r="BK124"/>
  <c i="2" r="J1005"/>
  <c r="J994"/>
  <c r="J993"/>
  <c r="J992"/>
  <c i="14" r="F33"/>
  <c i="12" r="J101"/>
  <c i="2" r="BK1013"/>
  <c i="14" r="F36"/>
  <c i="12" r="J138"/>
  <c r="BK130"/>
  <c r="J114"/>
  <c r="BK112"/>
  <c i="11" r="J146"/>
  <c r="J145"/>
  <c r="J126"/>
  <c r="J110"/>
  <c r="J105"/>
  <c r="J101"/>
  <c i="10" r="J142"/>
  <c r="BK140"/>
  <c r="BK134"/>
  <c r="BK131"/>
  <c r="J125"/>
  <c r="J100"/>
  <c r="BK93"/>
  <c i="9" r="BK146"/>
  <c r="J127"/>
  <c r="J115"/>
  <c r="J113"/>
  <c r="J102"/>
  <c r="J96"/>
  <c r="J93"/>
  <c i="8" r="BK132"/>
  <c r="J123"/>
  <c r="J96"/>
  <c r="BK90"/>
  <c r="BK88"/>
  <c r="BK87"/>
  <c i="7" r="J130"/>
  <c r="J120"/>
  <c r="J108"/>
  <c r="J105"/>
  <c r="BK98"/>
  <c r="BK94"/>
  <c r="J93"/>
  <c r="BK87"/>
  <c i="6" r="J129"/>
  <c r="BK124"/>
  <c r="BK121"/>
  <c r="J120"/>
  <c r="BK119"/>
  <c r="BK116"/>
  <c r="J113"/>
  <c r="BK110"/>
  <c r="BK109"/>
  <c r="BK108"/>
  <c r="BK103"/>
  <c r="J96"/>
  <c r="J94"/>
  <c r="J88"/>
  <c r="J87"/>
  <c i="5" r="BK128"/>
  <c r="J124"/>
  <c r="BK123"/>
  <c r="BK116"/>
  <c r="BK114"/>
  <c r="J109"/>
  <c r="J108"/>
  <c r="J105"/>
  <c r="BK103"/>
  <c r="BK102"/>
  <c r="J98"/>
  <c r="BK96"/>
  <c r="J94"/>
  <c r="J91"/>
  <c r="BK88"/>
  <c i="4" r="BK209"/>
  <c r="BK208"/>
  <c r="BK207"/>
  <c r="BK192"/>
  <c r="BK190"/>
  <c r="BK180"/>
  <c r="J174"/>
  <c r="BK165"/>
  <c r="BK164"/>
  <c r="BK163"/>
  <c r="J161"/>
  <c r="J157"/>
  <c r="BK156"/>
  <c r="BK153"/>
  <c r="J144"/>
  <c r="J136"/>
  <c r="BK135"/>
  <c r="J133"/>
  <c r="BK128"/>
  <c r="J121"/>
  <c r="J106"/>
  <c i="3" r="BK229"/>
  <c r="BK225"/>
  <c r="BK217"/>
  <c r="BK205"/>
  <c r="BK200"/>
  <c r="BK185"/>
  <c r="BK183"/>
  <c r="J175"/>
  <c r="J168"/>
  <c r="J163"/>
  <c r="J150"/>
  <c r="BK139"/>
  <c r="J134"/>
  <c r="J130"/>
  <c r="J124"/>
  <c r="BK110"/>
  <c r="BK101"/>
  <c r="J95"/>
  <c i="10" r="BK96"/>
  <c i="12" r="BK133"/>
  <c r="J124"/>
  <c r="J120"/>
  <c r="J97"/>
  <c i="11" r="BK126"/>
  <c r="J117"/>
  <c r="BK97"/>
  <c r="BK93"/>
  <c i="10" r="J140"/>
  <c r="J139"/>
  <c r="J136"/>
  <c r="J127"/>
  <c i="2" r="J990"/>
  <c r="J985"/>
  <c r="J863"/>
  <c r="J860"/>
  <c r="BK796"/>
  <c r="BK776"/>
  <c r="BK770"/>
  <c r="J737"/>
  <c r="J709"/>
  <c r="J549"/>
  <c r="J479"/>
  <c r="J473"/>
  <c r="J457"/>
  <c r="BK433"/>
  <c r="J421"/>
  <c r="BK388"/>
  <c r="BK376"/>
  <c r="BK365"/>
  <c r="J310"/>
  <c r="J256"/>
  <c i="12" r="J105"/>
  <c i="10" r="BK115"/>
  <c i="2" r="BK992"/>
  <c r="J970"/>
  <c r="J959"/>
  <c i="12" r="J143"/>
  <c r="BK114"/>
  <c r="BK107"/>
  <c i="9" r="BK138"/>
  <c r="J125"/>
  <c r="BK113"/>
  <c r="BK104"/>
  <c r="BK102"/>
  <c i="8" r="BK123"/>
  <c r="BK122"/>
  <c r="J114"/>
  <c r="J93"/>
  <c i="7" r="J124"/>
  <c r="BK123"/>
  <c r="J122"/>
  <c r="J121"/>
  <c r="BK116"/>
  <c r="J113"/>
  <c r="J109"/>
  <c r="J103"/>
  <c r="BK90"/>
  <c i="6" r="BK114"/>
  <c r="BK92"/>
  <c r="BK88"/>
  <c i="5" r="BK130"/>
  <c r="BK129"/>
  <c r="J123"/>
  <c r="BK118"/>
  <c r="J115"/>
  <c r="BK101"/>
  <c i="4" r="J207"/>
  <c r="BK187"/>
  <c r="J171"/>
  <c r="BK167"/>
  <c r="BK157"/>
  <c r="J150"/>
  <c r="J149"/>
  <c r="BK136"/>
  <c r="BK133"/>
  <c r="J117"/>
  <c r="BK96"/>
  <c r="BK94"/>
  <c i="3" r="J240"/>
  <c r="BK239"/>
  <c r="BK234"/>
  <c r="BK227"/>
  <c r="BK222"/>
  <c r="J198"/>
  <c r="BK181"/>
  <c r="BK175"/>
  <c r="J144"/>
  <c r="J116"/>
  <c i="2" r="BK953"/>
  <c r="J946"/>
  <c r="J922"/>
  <c r="J916"/>
  <c r="BK907"/>
  <c r="BK873"/>
  <c r="BK860"/>
  <c r="J824"/>
  <c r="J783"/>
  <c r="BK766"/>
  <c r="J746"/>
  <c r="J731"/>
  <c r="BK628"/>
  <c r="BK574"/>
  <c r="BK551"/>
  <c r="BK549"/>
  <c r="BK509"/>
  <c r="BK473"/>
  <c r="BK421"/>
  <c r="BK412"/>
  <c r="BK378"/>
  <c r="J365"/>
  <c r="BK336"/>
  <c r="J305"/>
  <c r="BK208"/>
  <c r="BK150"/>
  <c r="BK140"/>
  <c r="BK134"/>
  <c r="BK121"/>
  <c i="13" r="F33"/>
  <c i="12" r="J117"/>
  <c r="BK101"/>
  <c r="J99"/>
  <c i="11" r="BK124"/>
  <c r="J106"/>
  <c i="10" r="J144"/>
  <c i="9" r="BK140"/>
  <c r="BK100"/>
  <c i="8" r="J134"/>
  <c r="J132"/>
  <c r="J124"/>
  <c r="J122"/>
  <c r="BK114"/>
  <c i="7" r="J134"/>
  <c r="BK127"/>
  <c r="J116"/>
  <c r="BK105"/>
  <c r="J94"/>
  <c r="J88"/>
  <c i="6" r="J132"/>
  <c r="J130"/>
  <c r="J115"/>
  <c r="J114"/>
  <c r="BK113"/>
  <c r="J105"/>
  <c r="BK98"/>
  <c r="J92"/>
  <c i="5" r="BK132"/>
  <c r="J122"/>
  <c r="BK121"/>
  <c r="J118"/>
  <c r="J116"/>
  <c r="BK115"/>
  <c r="J114"/>
  <c r="J113"/>
  <c r="BK108"/>
  <c r="J102"/>
  <c r="J96"/>
  <c r="J92"/>
  <c i="4" r="J211"/>
  <c r="J196"/>
  <c r="J194"/>
  <c r="J187"/>
  <c r="J178"/>
  <c r="J165"/>
  <c r="J163"/>
  <c r="J160"/>
  <c r="BK155"/>
  <c r="BK152"/>
  <c r="BK149"/>
  <c r="J147"/>
  <c r="BK130"/>
  <c r="BK126"/>
  <c r="J115"/>
  <c r="J113"/>
  <c r="BK99"/>
  <c i="3" r="BK215"/>
  <c r="J202"/>
  <c r="J189"/>
  <c r="BK172"/>
  <c r="BK168"/>
  <c r="BK159"/>
  <c r="BK158"/>
  <c r="J154"/>
  <c r="BK144"/>
  <c r="BK113"/>
  <c r="J103"/>
  <c i="2" r="J982"/>
  <c r="BK980"/>
  <c i="13" r="J106"/>
  <c r="BK105"/>
  <c r="BK103"/>
  <c r="J86"/>
  <c i="10" r="J108"/>
  <c r="J106"/>
  <c i="2" r="BK1007"/>
  <c r="J1006"/>
  <c r="J980"/>
  <c r="J928"/>
  <c i="10" r="BK102"/>
  <c r="BK98"/>
  <c i="15" r="F36"/>
  <c i="1" r="BC68"/>
  <c i="14" r="J33"/>
  <c i="1" r="AV67"/>
  <c i="15" r="F35"/>
  <c i="1" r="BB68"/>
  <c i="14" r="F35"/>
  <c i="1" r="BB67"/>
  <c i="13" l="1" r="P84"/>
  <c r="P83"/>
  <c i="1" r="AU66"/>
  <c i="9" r="BK92"/>
  <c r="J92"/>
  <c r="J61"/>
  <c r="BK110"/>
  <c r="J110"/>
  <c r="J63"/>
  <c r="P129"/>
  <c i="12" r="P109"/>
  <c r="BK140"/>
  <c r="J140"/>
  <c r="J70"/>
  <c i="2" r="BK723"/>
  <c r="J723"/>
  <c r="J62"/>
  <c r="P765"/>
  <c r="R778"/>
  <c r="R775"/>
  <c r="BK795"/>
  <c r="J795"/>
  <c r="J66"/>
  <c r="R795"/>
  <c r="BK865"/>
  <c r="J865"/>
  <c r="J70"/>
  <c r="BK958"/>
  <c r="J958"/>
  <c r="J73"/>
  <c r="BK1008"/>
  <c r="J1008"/>
  <c r="J75"/>
  <c i="3" r="R133"/>
  <c r="R93"/>
  <c r="R92"/>
  <c r="BK171"/>
  <c r="J171"/>
  <c r="J66"/>
  <c r="T188"/>
  <c r="T211"/>
  <c i="4" r="P102"/>
  <c r="T105"/>
  <c r="T189"/>
  <c i="5" r="BK107"/>
  <c r="J107"/>
  <c r="J63"/>
  <c r="P126"/>
  <c i="6" r="T107"/>
  <c i="7" r="R100"/>
  <c i="8" r="T100"/>
  <c i="9" r="P99"/>
  <c r="R137"/>
  <c i="10" r="R110"/>
  <c r="P137"/>
  <c i="11" r="T92"/>
  <c r="R132"/>
  <c i="2" r="R97"/>
  <c r="BK765"/>
  <c r="J765"/>
  <c r="J63"/>
  <c r="P801"/>
  <c r="R865"/>
  <c r="R892"/>
  <c r="R958"/>
  <c r="T1008"/>
  <c i="3" r="T143"/>
  <c r="BK197"/>
  <c r="J197"/>
  <c r="J68"/>
  <c r="BK233"/>
  <c r="J233"/>
  <c r="J72"/>
  <c i="4" r="BK89"/>
  <c r="J89"/>
  <c r="J61"/>
  <c r="R102"/>
  <c r="R146"/>
  <c r="BK203"/>
  <c r="J203"/>
  <c r="J67"/>
  <c i="5" r="T107"/>
  <c i="6" r="T86"/>
  <c r="BK126"/>
  <c r="J126"/>
  <c r="J64"/>
  <c i="7" r="P86"/>
  <c r="R126"/>
  <c i="8" r="BK107"/>
  <c r="J107"/>
  <c r="J63"/>
  <c i="9" r="P141"/>
  <c i="13" r="BK104"/>
  <c r="J104"/>
  <c r="J63"/>
  <c i="12" r="R98"/>
  <c i="10" r="P92"/>
  <c i="11" r="T98"/>
  <c r="BK123"/>
  <c r="T136"/>
  <c i="9" r="R129"/>
  <c i="2" r="BK97"/>
  <c r="P723"/>
  <c r="T765"/>
  <c r="P778"/>
  <c r="P775"/>
  <c r="T778"/>
  <c r="T775"/>
  <c r="P795"/>
  <c r="T795"/>
  <c r="R859"/>
  <c r="BK903"/>
  <c r="J903"/>
  <c r="J72"/>
  <c r="T903"/>
  <c r="P996"/>
  <c r="P1008"/>
  <c i="3" r="BK143"/>
  <c r="J143"/>
  <c r="J65"/>
  <c r="R171"/>
  <c r="P188"/>
  <c r="R197"/>
  <c r="R211"/>
  <c r="R210"/>
  <c r="R233"/>
  <c i="4" r="P89"/>
  <c r="P88"/>
  <c r="BK105"/>
  <c r="J105"/>
  <c r="J64"/>
  <c r="P146"/>
  <c r="R189"/>
  <c r="T203"/>
  <c i="5" r="P86"/>
  <c r="P100"/>
  <c r="T100"/>
  <c r="T126"/>
  <c i="6" r="P86"/>
  <c r="BK107"/>
  <c r="J107"/>
  <c r="J63"/>
  <c r="T126"/>
  <c i="7" r="P107"/>
  <c i="8" r="R86"/>
  <c r="P126"/>
  <c i="9" r="R92"/>
  <c r="T99"/>
  <c r="BK141"/>
  <c r="J141"/>
  <c r="J70"/>
  <c i="10" r="T92"/>
  <c r="P110"/>
  <c r="BK124"/>
  <c r="J124"/>
  <c r="J66"/>
  <c r="BK133"/>
  <c r="J133"/>
  <c r="J68"/>
  <c r="BK137"/>
  <c r="J137"/>
  <c r="J69"/>
  <c r="T141"/>
  <c i="11" r="P109"/>
  <c r="BK128"/>
  <c r="J128"/>
  <c r="J67"/>
  <c r="P136"/>
  <c i="12" r="R109"/>
  <c r="T136"/>
  <c r="R132"/>
  <c i="7" r="BK86"/>
  <c r="J86"/>
  <c r="J61"/>
  <c r="BK126"/>
  <c r="J126"/>
  <c r="J64"/>
  <c i="8" r="R100"/>
  <c i="9" r="T92"/>
  <c i="10" r="R92"/>
  <c r="T110"/>
  <c r="P129"/>
  <c r="P133"/>
  <c r="P141"/>
  <c i="11" r="BK92"/>
  <c r="R109"/>
  <c r="T123"/>
  <c r="BK132"/>
  <c r="J132"/>
  <c r="J68"/>
  <c r="T140"/>
  <c i="12" r="P92"/>
  <c r="BK109"/>
  <c r="J109"/>
  <c r="J63"/>
  <c r="BK128"/>
  <c r="J128"/>
  <c r="J67"/>
  <c r="T140"/>
  <c i="2" r="R723"/>
  <c r="R801"/>
  <c r="P859"/>
  <c r="T865"/>
  <c r="T892"/>
  <c r="T958"/>
  <c r="T996"/>
  <c i="3" r="R143"/>
  <c r="R188"/>
  <c r="P211"/>
  <c i="4" r="T89"/>
  <c r="T88"/>
  <c r="BK102"/>
  <c r="J102"/>
  <c r="J63"/>
  <c r="P105"/>
  <c r="T146"/>
  <c r="P203"/>
  <c i="5" r="R86"/>
  <c r="P107"/>
  <c r="R126"/>
  <c i="6" r="BK100"/>
  <c r="J100"/>
  <c r="J62"/>
  <c r="R100"/>
  <c r="R126"/>
  <c i="7" r="R107"/>
  <c i="8" r="BK86"/>
  <c r="P107"/>
  <c i="9" r="T110"/>
  <c r="R124"/>
  <c r="P133"/>
  <c i="10" r="BK99"/>
  <c r="J99"/>
  <c r="J62"/>
  <c r="R124"/>
  <c r="R141"/>
  <c i="11" r="P128"/>
  <c i="7" r="T86"/>
  <c r="T100"/>
  <c r="P126"/>
  <c i="8" r="R107"/>
  <c i="9" r="P124"/>
  <c r="T137"/>
  <c i="12" r="T92"/>
  <c r="R123"/>
  <c r="R136"/>
  <c i="9" r="P110"/>
  <c i="10" r="P99"/>
  <c r="T129"/>
  <c r="BK141"/>
  <c r="J141"/>
  <c r="J70"/>
  <c i="11" r="BK98"/>
  <c r="J98"/>
  <c r="J62"/>
  <c r="T109"/>
  <c r="R136"/>
  <c i="12" r="BK92"/>
  <c r="J92"/>
  <c r="J61"/>
  <c r="T128"/>
  <c i="10" r="R129"/>
  <c i="11" r="BK136"/>
  <c r="J136"/>
  <c r="J69"/>
  <c i="9" r="BK99"/>
  <c r="J99"/>
  <c r="J62"/>
  <c r="T129"/>
  <c i="11" r="P123"/>
  <c r="BK140"/>
  <c r="J140"/>
  <c r="J70"/>
  <c i="8" r="P100"/>
  <c i="9" r="BK133"/>
  <c r="J133"/>
  <c r="J68"/>
  <c i="6" r="R86"/>
  <c r="P100"/>
  <c r="T100"/>
  <c r="P126"/>
  <c i="7" r="P100"/>
  <c i="8" r="BK100"/>
  <c r="J100"/>
  <c r="J62"/>
  <c r="BK126"/>
  <c r="J126"/>
  <c r="J64"/>
  <c i="9" r="P92"/>
  <c r="P91"/>
  <c r="R99"/>
  <c r="T124"/>
  <c r="T133"/>
  <c i="10" r="BK110"/>
  <c r="J110"/>
  <c r="J63"/>
  <c r="P124"/>
  <c r="P123"/>
  <c r="R133"/>
  <c i="11" r="P98"/>
  <c r="T132"/>
  <c i="12" r="R92"/>
  <c r="R91"/>
  <c r="P98"/>
  <c i="10" r="T99"/>
  <c r="T124"/>
  <c r="T137"/>
  <c i="11" r="R98"/>
  <c r="T128"/>
  <c i="12" r="T132"/>
  <c i="9" r="T141"/>
  <c i="10" r="R99"/>
  <c r="T133"/>
  <c i="11" r="R92"/>
  <c r="R91"/>
  <c r="P140"/>
  <c i="12" r="P128"/>
  <c i="7" r="BK100"/>
  <c r="J100"/>
  <c r="J62"/>
  <c i="8" r="T107"/>
  <c i="9" r="BK124"/>
  <c r="J124"/>
  <c r="J66"/>
  <c i="10" r="BK129"/>
  <c r="J129"/>
  <c r="J67"/>
  <c i="11" r="BK109"/>
  <c r="J109"/>
  <c r="J63"/>
  <c r="R123"/>
  <c r="P132"/>
  <c i="12" r="T98"/>
  <c i="9" r="P137"/>
  <c i="2" r="T97"/>
  <c r="R765"/>
  <c r="BK801"/>
  <c r="J801"/>
  <c r="J67"/>
  <c r="BK859"/>
  <c r="J859"/>
  <c r="J69"/>
  <c r="T859"/>
  <c r="T858"/>
  <c r="P865"/>
  <c r="BK892"/>
  <c r="J892"/>
  <c r="J71"/>
  <c r="P892"/>
  <c r="R903"/>
  <c r="BK996"/>
  <c r="J996"/>
  <c r="J74"/>
  <c r="R1008"/>
  <c i="3" r="BK133"/>
  <c r="J133"/>
  <c r="J64"/>
  <c r="P133"/>
  <c r="P93"/>
  <c r="T133"/>
  <c r="T93"/>
  <c r="P171"/>
  <c r="BK188"/>
  <c r="J188"/>
  <c r="J67"/>
  <c r="T197"/>
  <c r="P233"/>
  <c i="4" r="R105"/>
  <c r="P189"/>
  <c i="5" r="BK86"/>
  <c r="BK85"/>
  <c r="J85"/>
  <c r="J60"/>
  <c r="BK100"/>
  <c r="J100"/>
  <c r="J62"/>
  <c r="BK126"/>
  <c r="J126"/>
  <c r="J64"/>
  <c i="6" r="P107"/>
  <c i="7" r="BK107"/>
  <c r="J107"/>
  <c r="J63"/>
  <c r="T126"/>
  <c i="8" r="T86"/>
  <c r="T85"/>
  <c r="T84"/>
  <c r="T126"/>
  <c i="9" r="BK129"/>
  <c r="J129"/>
  <c r="J67"/>
  <c i="12" r="BK123"/>
  <c r="J123"/>
  <c r="J66"/>
  <c r="BK136"/>
  <c r="J136"/>
  <c r="J69"/>
  <c i="13" r="T85"/>
  <c i="2" r="P97"/>
  <c r="T723"/>
  <c r="BK778"/>
  <c r="J778"/>
  <c r="J65"/>
  <c r="T801"/>
  <c r="P903"/>
  <c r="P958"/>
  <c r="R996"/>
  <c i="3" r="P143"/>
  <c r="T171"/>
  <c r="P197"/>
  <c r="BK211"/>
  <c r="J211"/>
  <c r="J71"/>
  <c r="T233"/>
  <c i="4" r="R89"/>
  <c r="R88"/>
  <c r="T102"/>
  <c r="T101"/>
  <c r="BK146"/>
  <c r="J146"/>
  <c r="J65"/>
  <c r="BK189"/>
  <c r="J189"/>
  <c r="J66"/>
  <c r="R203"/>
  <c i="5" r="T86"/>
  <c r="T85"/>
  <c r="T84"/>
  <c r="R100"/>
  <c r="R107"/>
  <c i="6" r="BK86"/>
  <c r="J86"/>
  <c r="J61"/>
  <c r="R107"/>
  <c i="7" r="R86"/>
  <c r="R85"/>
  <c r="R84"/>
  <c r="T107"/>
  <c i="8" r="P86"/>
  <c r="P85"/>
  <c r="P84"/>
  <c i="1" r="AU61"/>
  <c i="8" r="R126"/>
  <c i="9" r="R141"/>
  <c i="12" r="P123"/>
  <c r="P140"/>
  <c i="9" r="BK137"/>
  <c r="J137"/>
  <c r="J69"/>
  <c i="12" r="T109"/>
  <c r="BK132"/>
  <c r="J132"/>
  <c r="J68"/>
  <c r="P136"/>
  <c r="BK98"/>
  <c r="J98"/>
  <c r="J62"/>
  <c r="T123"/>
  <c r="T122"/>
  <c r="R140"/>
  <c i="13" r="BK85"/>
  <c r="J85"/>
  <c r="J61"/>
  <c r="R104"/>
  <c r="R84"/>
  <c r="R83"/>
  <c i="9" r="R110"/>
  <c r="R133"/>
  <c i="12" r="R128"/>
  <c i="10" r="BK92"/>
  <c r="R137"/>
  <c i="11" r="P92"/>
  <c r="P91"/>
  <c r="R128"/>
  <c r="R140"/>
  <c i="12" r="P132"/>
  <c i="13" r="T104"/>
  <c i="15" r="BK87"/>
  <c r="J87"/>
  <c r="J62"/>
  <c r="P87"/>
  <c r="P83"/>
  <c r="P82"/>
  <c i="1" r="AU68"/>
  <c i="15" r="R87"/>
  <c r="R83"/>
  <c r="R82"/>
  <c r="T87"/>
  <c r="T83"/>
  <c r="T82"/>
  <c i="10" r="BF111"/>
  <c i="2" r="BF937"/>
  <c i="13" r="J79"/>
  <c i="3" r="J52"/>
  <c r="BF165"/>
  <c r="BF177"/>
  <c r="BF183"/>
  <c r="BF220"/>
  <c r="BF222"/>
  <c r="BF225"/>
  <c r="BF244"/>
  <c r="BK207"/>
  <c r="J207"/>
  <c r="J69"/>
  <c i="4" r="F84"/>
  <c r="BF94"/>
  <c r="BF104"/>
  <c r="BF117"/>
  <c r="BF144"/>
  <c r="BF150"/>
  <c r="BF157"/>
  <c r="BF178"/>
  <c r="BF190"/>
  <c r="BF201"/>
  <c i="5" r="F55"/>
  <c r="BF103"/>
  <c r="BF123"/>
  <c r="BF128"/>
  <c r="BF134"/>
  <c i="6" r="BF88"/>
  <c r="BF101"/>
  <c r="BF112"/>
  <c r="BF117"/>
  <c r="BF122"/>
  <c i="7" r="BF96"/>
  <c r="BF123"/>
  <c r="BF132"/>
  <c i="9" r="J84"/>
  <c r="BF96"/>
  <c r="BF113"/>
  <c r="BF136"/>
  <c r="BF147"/>
  <c i="10" r="J84"/>
  <c r="BF106"/>
  <c r="BF131"/>
  <c i="11" r="BF101"/>
  <c r="BF110"/>
  <c r="BF129"/>
  <c i="12" r="BF103"/>
  <c i="2" r="F55"/>
  <c r="BF111"/>
  <c r="BF310"/>
  <c r="BF365"/>
  <c r="BF489"/>
  <c r="BF574"/>
  <c r="BF589"/>
  <c r="BF746"/>
  <c r="BF768"/>
  <c r="BF789"/>
  <c r="BF845"/>
  <c r="BK775"/>
  <c r="J775"/>
  <c r="J64"/>
  <c i="3" r="F55"/>
  <c r="BF106"/>
  <c r="BF110"/>
  <c r="BF158"/>
  <c r="BF168"/>
  <c r="BF185"/>
  <c r="BF202"/>
  <c r="BF205"/>
  <c r="BF208"/>
  <c r="BF231"/>
  <c r="BF240"/>
  <c i="4" r="J52"/>
  <c r="BF92"/>
  <c r="BF99"/>
  <c r="BF103"/>
  <c r="BF126"/>
  <c r="BF155"/>
  <c r="BF194"/>
  <c i="5" r="BF92"/>
  <c r="BF94"/>
  <c r="BF113"/>
  <c i="6" r="E74"/>
  <c r="BF103"/>
  <c r="BF109"/>
  <c i="7" r="E48"/>
  <c r="BF98"/>
  <c r="BF112"/>
  <c r="BF127"/>
  <c i="8" r="F55"/>
  <c r="BF87"/>
  <c r="BF118"/>
  <c i="9" r="E80"/>
  <c r="BF108"/>
  <c i="10" r="E80"/>
  <c i="2" r="BF956"/>
  <c r="BF982"/>
  <c r="BF1005"/>
  <c i="12" r="BF110"/>
  <c r="BF114"/>
  <c i="2" r="BF138"/>
  <c r="BF150"/>
  <c r="BF336"/>
  <c r="BF479"/>
  <c r="BF481"/>
  <c r="BF724"/>
  <c r="BF839"/>
  <c r="BF866"/>
  <c r="BF873"/>
  <c r="BF901"/>
  <c r="BF953"/>
  <c r="BF1009"/>
  <c i="10" r="BF115"/>
  <c r="BF144"/>
  <c i="11" r="J52"/>
  <c r="BF145"/>
  <c i="12" r="F55"/>
  <c r="BF105"/>
  <c r="BF106"/>
  <c i="2" r="BF990"/>
  <c r="BF992"/>
  <c i="9" r="BF111"/>
  <c r="BF115"/>
  <c r="BF131"/>
  <c r="BF138"/>
  <c r="BF144"/>
  <c i="3" r="BF121"/>
  <c r="BF154"/>
  <c r="BF163"/>
  <c r="BF172"/>
  <c r="BF200"/>
  <c i="4" r="E48"/>
  <c r="BF90"/>
  <c r="BF96"/>
  <c r="BF133"/>
  <c r="BF135"/>
  <c r="BF136"/>
  <c r="BF141"/>
  <c r="BF149"/>
  <c r="BF152"/>
  <c r="BF156"/>
  <c r="BF160"/>
  <c r="BF164"/>
  <c r="BF165"/>
  <c r="BF180"/>
  <c r="BF207"/>
  <c r="BF208"/>
  <c r="BF209"/>
  <c r="BF211"/>
  <c i="5" r="E74"/>
  <c r="J78"/>
  <c r="BF98"/>
  <c r="BF114"/>
  <c r="BF122"/>
  <c r="BF127"/>
  <c i="6" r="J78"/>
  <c r="BF105"/>
  <c r="BF113"/>
  <c r="BF114"/>
  <c r="BF121"/>
  <c r="BF129"/>
  <c i="7" r="BF88"/>
  <c r="BF101"/>
  <c r="BF114"/>
  <c r="BF118"/>
  <c r="BF121"/>
  <c i="8" r="BF93"/>
  <c r="BF98"/>
  <c i="10" r="BF96"/>
  <c r="BF127"/>
  <c r="BF142"/>
  <c i="11" r="E80"/>
  <c r="BF117"/>
  <c r="BF126"/>
  <c i="12" r="J52"/>
  <c r="BF101"/>
  <c i="2" r="BF1004"/>
  <c i="12" r="BF145"/>
  <c r="BK119"/>
  <c r="J119"/>
  <c r="J64"/>
  <c i="13" r="J52"/>
  <c i="1" r="AZ67"/>
  <c i="10" r="BF100"/>
  <c r="BF113"/>
  <c i="12" r="BF137"/>
  <c i="2" r="BF970"/>
  <c i="7" r="BF130"/>
  <c i="8" r="J78"/>
  <c r="BF120"/>
  <c i="10" r="BF139"/>
  <c i="11" r="F87"/>
  <c r="BF97"/>
  <c r="BF103"/>
  <c i="12" r="BF93"/>
  <c r="BF95"/>
  <c r="BF143"/>
  <c i="13" r="BF86"/>
  <c i="2" r="BF104"/>
  <c r="BF133"/>
  <c r="BF208"/>
  <c r="BF353"/>
  <c r="BF465"/>
  <c r="BF485"/>
  <c r="BF524"/>
  <c r="BF650"/>
  <c r="BF796"/>
  <c r="BF809"/>
  <c r="BF831"/>
  <c r="BF860"/>
  <c r="BF882"/>
  <c r="BF925"/>
  <c r="BF946"/>
  <c i="12" r="BF139"/>
  <c i="2" r="BF959"/>
  <c i="3" r="E82"/>
  <c r="BF144"/>
  <c r="BF150"/>
  <c r="BF175"/>
  <c r="BF215"/>
  <c r="BF217"/>
  <c r="BF234"/>
  <c i="4" r="BF130"/>
  <c r="BF153"/>
  <c r="BF161"/>
  <c r="BF167"/>
  <c r="BF196"/>
  <c r="BF198"/>
  <c i="5" r="BF87"/>
  <c r="BF96"/>
  <c r="BF110"/>
  <c r="BF115"/>
  <c r="BF118"/>
  <c r="BF119"/>
  <c r="BF121"/>
  <c r="BF124"/>
  <c i="6" r="BF92"/>
  <c r="BF98"/>
  <c r="BF102"/>
  <c r="BF120"/>
  <c i="7" r="J52"/>
  <c r="F81"/>
  <c r="BF90"/>
  <c r="BF115"/>
  <c r="BF122"/>
  <c i="8" r="E74"/>
  <c r="BF88"/>
  <c r="BF94"/>
  <c r="BF108"/>
  <c r="BF116"/>
  <c r="BF122"/>
  <c r="BF129"/>
  <c i="9" r="BF93"/>
  <c r="BF104"/>
  <c r="BF130"/>
  <c i="10" r="BF118"/>
  <c r="BK120"/>
  <c r="J120"/>
  <c r="J64"/>
  <c i="11" r="BF93"/>
  <c r="BF106"/>
  <c r="BK119"/>
  <c r="J119"/>
  <c r="J64"/>
  <c i="2" r="BF993"/>
  <c i="7" r="BF110"/>
  <c r="BF116"/>
  <c r="BF128"/>
  <c r="BF129"/>
  <c r="BF134"/>
  <c i="8" r="BF105"/>
  <c r="BF109"/>
  <c r="BF110"/>
  <c i="9" r="F55"/>
  <c r="BF98"/>
  <c r="BF121"/>
  <c r="BF127"/>
  <c r="BF139"/>
  <c i="10" r="F55"/>
  <c r="BF98"/>
  <c r="BF108"/>
  <c i="13" r="E73"/>
  <c i="1" r="BD67"/>
  <c i="15" r="J52"/>
  <c i="2" r="BF890"/>
  <c r="BF893"/>
  <c i="8" r="BF128"/>
  <c r="BF132"/>
  <c i="9" r="BF102"/>
  <c i="10" r="BF93"/>
  <c r="BF138"/>
  <c i="11" r="BF105"/>
  <c r="BF139"/>
  <c r="BF141"/>
  <c i="12" r="BF99"/>
  <c r="BF135"/>
  <c i="15" r="E72"/>
  <c i="10" r="BF121"/>
  <c r="BF146"/>
  <c i="14" r="BK83"/>
  <c r="J83"/>
  <c r="J61"/>
  <c i="15" r="F55"/>
  <c i="12" r="E48"/>
  <c r="BF97"/>
  <c r="BF107"/>
  <c r="BF141"/>
  <c i="13" r="BF97"/>
  <c i="15" r="BF85"/>
  <c i="8" r="BF130"/>
  <c r="BF134"/>
  <c i="10" r="BF104"/>
  <c r="BF107"/>
  <c i="2" r="E48"/>
  <c r="J89"/>
  <c r="BF121"/>
  <c r="BF473"/>
  <c r="BF551"/>
  <c r="BF628"/>
  <c r="BF709"/>
  <c r="BF737"/>
  <c r="BF817"/>
  <c r="BF863"/>
  <c r="BF886"/>
  <c i="6" r="BF116"/>
  <c r="BF118"/>
  <c r="BF119"/>
  <c r="BF128"/>
  <c r="BF130"/>
  <c r="BF134"/>
  <c i="7" r="BF87"/>
  <c r="BF94"/>
  <c r="BF105"/>
  <c r="BF117"/>
  <c r="BF119"/>
  <c i="8" r="BF90"/>
  <c r="BF101"/>
  <c r="BF127"/>
  <c i="9" r="BF100"/>
  <c r="BF125"/>
  <c r="BF140"/>
  <c i="11" r="BF95"/>
  <c r="BF130"/>
  <c r="BF138"/>
  <c r="BF146"/>
  <c i="12" r="BF133"/>
  <c i="2" r="BF1007"/>
  <c i="13" r="F80"/>
  <c i="2" r="BF770"/>
  <c r="BF773"/>
  <c r="BF776"/>
  <c r="BF779"/>
  <c r="BF787"/>
  <c r="BF800"/>
  <c r="BF802"/>
  <c r="BF875"/>
  <c r="BF916"/>
  <c i="10" r="BF125"/>
  <c r="BF140"/>
  <c i="11" r="BF99"/>
  <c r="BF107"/>
  <c r="BF112"/>
  <c r="BF124"/>
  <c r="BF135"/>
  <c i="12" r="BF120"/>
  <c r="BF126"/>
  <c i="2" r="BF134"/>
  <c r="BF305"/>
  <c r="BF388"/>
  <c r="BF390"/>
  <c r="BF410"/>
  <c r="BF412"/>
  <c r="BF457"/>
  <c r="BF526"/>
  <c r="BF555"/>
  <c r="BF793"/>
  <c r="BF824"/>
  <c r="BF849"/>
  <c r="BF854"/>
  <c r="BF928"/>
  <c r="BF952"/>
  <c i="10" r="BF134"/>
  <c r="BF147"/>
  <c i="11" r="BF114"/>
  <c r="BF137"/>
  <c i="12" r="BF129"/>
  <c r="BF146"/>
  <c i="2" r="BF783"/>
  <c r="BF888"/>
  <c r="BF907"/>
  <c i="7" r="BF109"/>
  <c r="BF113"/>
  <c i="8" r="BF112"/>
  <c r="BF114"/>
  <c r="BF123"/>
  <c r="BF124"/>
  <c i="9" r="BF107"/>
  <c r="BF146"/>
  <c i="10" r="BF130"/>
  <c r="BF136"/>
  <c i="11" r="BF120"/>
  <c r="BF143"/>
  <c i="12" r="BF130"/>
  <c i="15" r="BF90"/>
  <c i="9" r="BF118"/>
  <c r="BF134"/>
  <c i="13" r="BF94"/>
  <c i="2" r="BF98"/>
  <c r="BF126"/>
  <c r="BF140"/>
  <c r="BF256"/>
  <c r="BF376"/>
  <c r="BF421"/>
  <c r="BF433"/>
  <c r="BF445"/>
  <c r="BF509"/>
  <c r="BF515"/>
  <c r="BF549"/>
  <c i="3" r="BF95"/>
  <c r="BF98"/>
  <c r="BF101"/>
  <c r="BF103"/>
  <c r="BF113"/>
  <c r="BF119"/>
  <c r="BF130"/>
  <c r="BF134"/>
  <c r="BF139"/>
  <c r="BF159"/>
  <c r="BF179"/>
  <c r="BF193"/>
  <c r="BF198"/>
  <c r="BF212"/>
  <c r="BF227"/>
  <c r="BF229"/>
  <c r="BF239"/>
  <c r="BK123"/>
  <c r="J123"/>
  <c r="J62"/>
  <c r="BK129"/>
  <c r="J129"/>
  <c r="J63"/>
  <c i="4" r="BF128"/>
  <c r="BF147"/>
  <c r="BF163"/>
  <c i="5" r="BF88"/>
  <c r="BF91"/>
  <c r="BF102"/>
  <c r="BF105"/>
  <c r="BF108"/>
  <c r="BF116"/>
  <c r="BF120"/>
  <c r="BF130"/>
  <c i="6" r="F55"/>
  <c r="BF87"/>
  <c r="BF91"/>
  <c r="BF108"/>
  <c r="BF110"/>
  <c i="7" r="BF93"/>
  <c r="BF108"/>
  <c r="BF120"/>
  <c r="BF124"/>
  <c i="8" r="BF102"/>
  <c r="BF119"/>
  <c r="BF121"/>
  <c i="13" r="BF89"/>
  <c i="14" r="E48"/>
  <c r="F78"/>
  <c i="2" r="BF378"/>
  <c r="BF419"/>
  <c r="BF617"/>
  <c r="BF731"/>
  <c r="BF766"/>
  <c r="BF922"/>
  <c i="3" r="BF116"/>
  <c r="BF124"/>
  <c r="BF181"/>
  <c r="BF189"/>
  <c r="BF241"/>
  <c i="4" r="BF106"/>
  <c r="BF113"/>
  <c r="BF115"/>
  <c r="BF121"/>
  <c r="BF123"/>
  <c r="BF171"/>
  <c r="BF174"/>
  <c r="BF187"/>
  <c r="BF192"/>
  <c r="BF204"/>
  <c r="BF206"/>
  <c i="5" r="BF101"/>
  <c r="BF109"/>
  <c r="BF112"/>
  <c r="BF117"/>
  <c r="BF129"/>
  <c r="BF132"/>
  <c i="6" r="BF94"/>
  <c r="BF96"/>
  <c r="BF115"/>
  <c r="BF123"/>
  <c r="BF124"/>
  <c r="BF127"/>
  <c r="BF132"/>
  <c i="7" r="BF102"/>
  <c r="BF103"/>
  <c i="8" r="BF96"/>
  <c r="BF103"/>
  <c r="BF113"/>
  <c r="BF115"/>
  <c r="BF117"/>
  <c i="9" r="BF106"/>
  <c r="BF142"/>
  <c r="BK120"/>
  <c r="J120"/>
  <c r="J64"/>
  <c i="12" r="BF112"/>
  <c r="BF117"/>
  <c i="13" r="BF88"/>
  <c r="BF105"/>
  <c r="BF106"/>
  <c r="BF107"/>
  <c i="14" r="J52"/>
  <c i="2" r="BF897"/>
  <c r="BF980"/>
  <c i="10" r="BF102"/>
  <c i="13" r="BF87"/>
  <c r="BF96"/>
  <c r="BF99"/>
  <c r="BF103"/>
  <c r="BK102"/>
  <c r="J102"/>
  <c r="J62"/>
  <c i="2" r="BF904"/>
  <c r="BF985"/>
  <c r="BF994"/>
  <c r="BF1013"/>
  <c i="13" r="BF91"/>
  <c i="1" r="AV68"/>
  <c i="2" r="BF987"/>
  <c i="13" r="BF93"/>
  <c i="2" r="BF991"/>
  <c r="BF997"/>
  <c r="BF1006"/>
  <c i="11" r="BF133"/>
  <c i="12" r="BF124"/>
  <c r="BF138"/>
  <c i="13" r="BF100"/>
  <c i="1" r="AZ66"/>
  <c i="14" r="BF84"/>
  <c i="1" r="BC67"/>
  <c i="15" r="BF88"/>
  <c r="BK84"/>
  <c r="J84"/>
  <c r="J61"/>
  <c i="10" r="F37"/>
  <c i="1" r="BD63"/>
  <c i="5" r="F36"/>
  <c i="1" r="BC58"/>
  <c i="13" r="J33"/>
  <c i="1" r="AV66"/>
  <c i="8" r="F33"/>
  <c i="1" r="AZ61"/>
  <c i="4" r="F35"/>
  <c i="1" r="BB57"/>
  <c i="9" r="F35"/>
  <c i="1" r="BB62"/>
  <c i="2" r="F33"/>
  <c i="1" r="AZ55"/>
  <c i="10" r="J33"/>
  <c i="1" r="AV63"/>
  <c i="10" r="F35"/>
  <c i="1" r="BB63"/>
  <c i="11" r="F37"/>
  <c i="1" r="BD64"/>
  <c i="7" r="F33"/>
  <c i="1" r="AZ60"/>
  <c i="3" r="F36"/>
  <c i="1" r="BC56"/>
  <c i="7" r="F37"/>
  <c i="1" r="BD60"/>
  <c i="2" r="F36"/>
  <c i="1" r="BC55"/>
  <c i="12" r="F33"/>
  <c i="1" r="AZ65"/>
  <c i="5" r="F37"/>
  <c i="1" r="BD58"/>
  <c i="12" r="F37"/>
  <c i="1" r="BD65"/>
  <c i="8" r="F35"/>
  <c i="1" r="BB61"/>
  <c i="13" r="F36"/>
  <c i="1" r="BC66"/>
  <c i="3" r="F37"/>
  <c i="1" r="BD56"/>
  <c i="11" r="F36"/>
  <c i="1" r="BC64"/>
  <c i="9" r="J33"/>
  <c i="1" r="AV62"/>
  <c i="6" r="F36"/>
  <c i="1" r="BC59"/>
  <c i="5" r="J33"/>
  <c i="1" r="AV58"/>
  <c i="8" r="F36"/>
  <c i="1" r="BC61"/>
  <c i="2" r="F35"/>
  <c i="1" r="BB55"/>
  <c i="3" r="J33"/>
  <c i="1" r="AV56"/>
  <c i="2" r="F37"/>
  <c i="1" r="BD55"/>
  <c i="9" r="F37"/>
  <c i="1" r="BD62"/>
  <c i="10" r="F36"/>
  <c i="1" r="BC63"/>
  <c i="4" r="J33"/>
  <c i="1" r="AV57"/>
  <c i="13" r="F35"/>
  <c i="1" r="BB66"/>
  <c i="14" r="J34"/>
  <c i="1" r="AW67"/>
  <c r="AT67"/>
  <c i="3" r="F33"/>
  <c i="1" r="AZ56"/>
  <c i="11" r="F33"/>
  <c i="1" r="AZ64"/>
  <c i="8" r="F37"/>
  <c i="1" r="BD61"/>
  <c i="2" r="J33"/>
  <c i="1" r="AV55"/>
  <c i="15" r="F37"/>
  <c i="1" r="BD68"/>
  <c i="12" r="F36"/>
  <c i="1" r="BC65"/>
  <c i="3" r="F35"/>
  <c i="1" r="BB56"/>
  <c i="4" r="F33"/>
  <c i="1" r="AZ57"/>
  <c i="11" r="F35"/>
  <c i="1" r="BB64"/>
  <c i="8" r="J33"/>
  <c i="1" r="AV61"/>
  <c i="7" r="F36"/>
  <c i="1" r="BC60"/>
  <c i="5" r="F35"/>
  <c i="1" r="BB58"/>
  <c i="5" r="F33"/>
  <c i="1" r="AZ58"/>
  <c i="6" r="F33"/>
  <c i="1" r="AZ59"/>
  <c i="12" r="F35"/>
  <c i="1" r="BB65"/>
  <c i="7" r="J33"/>
  <c i="1" r="AV60"/>
  <c i="10" r="F33"/>
  <c i="1" r="AZ63"/>
  <c i="6" r="J33"/>
  <c i="1" r="AV59"/>
  <c i="11" r="J33"/>
  <c i="1" r="AV64"/>
  <c i="6" r="F37"/>
  <c i="1" r="BD59"/>
  <c i="4" r="F36"/>
  <c i="1" r="BC57"/>
  <c i="6" r="F35"/>
  <c i="1" r="BB59"/>
  <c i="7" r="F35"/>
  <c i="1" r="BB60"/>
  <c i="9" r="F33"/>
  <c i="1" r="AZ62"/>
  <c i="9" r="F36"/>
  <c i="1" r="BC62"/>
  <c i="13" r="F37"/>
  <c i="1" r="BD66"/>
  <c i="4" r="F37"/>
  <c i="1" r="BD57"/>
  <c i="15" r="F33"/>
  <c i="1" r="AZ68"/>
  <c i="12" r="J33"/>
  <c i="1" r="AV65"/>
  <c i="2" l="1" r="P96"/>
  <c i="13" r="T84"/>
  <c r="T83"/>
  <c i="4" r="T87"/>
  <c i="2" r="P858"/>
  <c i="11" r="T122"/>
  <c i="9" r="T91"/>
  <c i="10" r="R91"/>
  <c i="6" r="R85"/>
  <c r="R84"/>
  <c i="10" r="R123"/>
  <c i="9" r="R91"/>
  <c i="12" r="P122"/>
  <c i="5" r="R85"/>
  <c r="R84"/>
  <c i="12" r="R122"/>
  <c i="8" r="R85"/>
  <c r="R84"/>
  <c i="3" r="P210"/>
  <c r="P92"/>
  <c i="1" r="AU56"/>
  <c i="7" r="P85"/>
  <c r="P84"/>
  <c i="1" r="AU60"/>
  <c i="11" r="BK122"/>
  <c r="J122"/>
  <c r="J65"/>
  <c i="9" r="R123"/>
  <c i="4" r="R101"/>
  <c r="R87"/>
  <c i="10" r="BK91"/>
  <c i="2" r="R96"/>
  <c i="10" r="T91"/>
  <c i="5" r="P85"/>
  <c r="P84"/>
  <c i="1" r="AU58"/>
  <c i="2" r="T96"/>
  <c r="T95"/>
  <c i="11" r="P122"/>
  <c i="9" r="P123"/>
  <c r="P90"/>
  <c i="1" r="AU62"/>
  <c i="11" r="R122"/>
  <c r="R90"/>
  <c i="10" r="T123"/>
  <c i="7" r="T85"/>
  <c r="T84"/>
  <c i="6" r="P85"/>
  <c r="P84"/>
  <c i="1" r="AU59"/>
  <c i="2" r="BK96"/>
  <c r="J96"/>
  <c r="J60"/>
  <c i="10" r="P91"/>
  <c r="P90"/>
  <c i="1" r="AU63"/>
  <c i="2" r="R858"/>
  <c i="4" r="P101"/>
  <c r="P87"/>
  <c i="1" r="AU57"/>
  <c i="9" r="T123"/>
  <c i="11" r="P90"/>
  <c i="1" r="AU64"/>
  <c i="12" r="P91"/>
  <c r="P90"/>
  <c i="1" r="AU65"/>
  <c i="12" r="T91"/>
  <c r="T90"/>
  <c i="6" r="T85"/>
  <c r="T84"/>
  <c i="11" r="BK91"/>
  <c r="BK90"/>
  <c r="J90"/>
  <c r="J59"/>
  <c r="T91"/>
  <c r="T90"/>
  <c i="3" r="T210"/>
  <c r="T92"/>
  <c i="12" r="R90"/>
  <c i="8" r="BK85"/>
  <c r="BK84"/>
  <c r="J84"/>
  <c i="3" r="BK94"/>
  <c r="J94"/>
  <c r="J61"/>
  <c i="4" r="BK101"/>
  <c r="J101"/>
  <c r="J62"/>
  <c i="5" r="J86"/>
  <c r="J61"/>
  <c i="3" r="BK210"/>
  <c r="J210"/>
  <c r="J70"/>
  <c i="9" r="BK123"/>
  <c r="J123"/>
  <c r="J65"/>
  <c i="12" r="BK91"/>
  <c r="J91"/>
  <c r="J60"/>
  <c i="2" r="J97"/>
  <c r="J61"/>
  <c i="5" r="BK84"/>
  <c r="J84"/>
  <c i="7" r="BK85"/>
  <c r="BK84"/>
  <c r="J84"/>
  <c i="11" r="J92"/>
  <c r="J61"/>
  <c i="12" r="BK122"/>
  <c r="J122"/>
  <c r="J65"/>
  <c i="10" r="BK123"/>
  <c r="J123"/>
  <c r="J65"/>
  <c i="4" r="BK88"/>
  <c r="BK87"/>
  <c r="J87"/>
  <c i="14" r="BK82"/>
  <c r="J82"/>
  <c r="J60"/>
  <c i="8" r="J86"/>
  <c r="J61"/>
  <c i="11" r="J123"/>
  <c r="J66"/>
  <c i="10" r="J92"/>
  <c r="J61"/>
  <c i="9" r="BK91"/>
  <c r="BK90"/>
  <c r="J90"/>
  <c i="2" r="BK858"/>
  <c r="J858"/>
  <c r="J68"/>
  <c i="6" r="BK85"/>
  <c r="J85"/>
  <c r="J60"/>
  <c i="13" r="BK84"/>
  <c r="BK83"/>
  <c r="J83"/>
  <c i="15" r="BK83"/>
  <c r="J83"/>
  <c r="J60"/>
  <c i="12" r="J34"/>
  <c i="1" r="AW65"/>
  <c r="AT65"/>
  <c i="4" r="F34"/>
  <c i="1" r="BA57"/>
  <c i="11" r="F34"/>
  <c i="1" r="BA64"/>
  <c i="2" r="J34"/>
  <c i="1" r="AW55"/>
  <c r="AT55"/>
  <c i="5" r="J30"/>
  <c i="1" r="AG58"/>
  <c i="8" r="J34"/>
  <c i="1" r="AW61"/>
  <c r="AT61"/>
  <c r="BD54"/>
  <c r="W33"/>
  <c i="15" r="J34"/>
  <c i="1" r="AW68"/>
  <c r="AT68"/>
  <c r="AZ54"/>
  <c r="W29"/>
  <c i="5" r="F34"/>
  <c i="1" r="BA58"/>
  <c i="13" r="J30"/>
  <c i="1" r="AG66"/>
  <c i="10" r="F34"/>
  <c i="1" r="BA63"/>
  <c i="15" r="F34"/>
  <c i="1" r="BA68"/>
  <c i="7" r="J30"/>
  <c i="1" r="AG60"/>
  <c i="12" r="F34"/>
  <c i="1" r="BA65"/>
  <c i="14" r="F34"/>
  <c i="1" r="BA67"/>
  <c i="3" r="J34"/>
  <c i="1" r="AW56"/>
  <c r="AT56"/>
  <c i="4" r="J30"/>
  <c i="1" r="AG57"/>
  <c i="5" r="J34"/>
  <c i="1" r="AW58"/>
  <c r="AT58"/>
  <c i="8" r="J30"/>
  <c i="1" r="AG61"/>
  <c r="AN61"/>
  <c i="4" r="J34"/>
  <c i="1" r="AW57"/>
  <c r="AT57"/>
  <c i="6" r="J34"/>
  <c i="1" r="AW59"/>
  <c r="AT59"/>
  <c i="9" r="F34"/>
  <c i="1" r="BA62"/>
  <c i="6" r="F34"/>
  <c i="1" r="BA59"/>
  <c i="3" r="F34"/>
  <c i="1" r="BA56"/>
  <c r="BC54"/>
  <c r="W32"/>
  <c i="11" r="J34"/>
  <c i="1" r="AW64"/>
  <c r="AT64"/>
  <c i="13" r="F34"/>
  <c i="1" r="BA66"/>
  <c i="9" r="J30"/>
  <c i="1" r="AG62"/>
  <c i="10" r="J34"/>
  <c i="1" r="AW63"/>
  <c r="AT63"/>
  <c i="13" r="J34"/>
  <c i="1" r="AW66"/>
  <c r="AT66"/>
  <c i="7" r="F34"/>
  <c i="1" r="BA60"/>
  <c i="8" r="F34"/>
  <c i="1" r="BA61"/>
  <c i="2" r="F34"/>
  <c i="1" r="BA55"/>
  <c i="9" r="J34"/>
  <c i="1" r="AW62"/>
  <c r="AT62"/>
  <c i="7" r="J34"/>
  <c i="1" r="AW60"/>
  <c r="AT60"/>
  <c r="BB54"/>
  <c r="W31"/>
  <c i="2" l="1" r="R95"/>
  <c i="10" r="T90"/>
  <c i="9" r="T90"/>
  <c i="10" r="BK90"/>
  <c r="J90"/>
  <c i="2" r="P95"/>
  <c i="1" r="AU55"/>
  <c i="10" r="R90"/>
  <c i="9" r="R90"/>
  <c r="J39"/>
  <c i="4" r="J39"/>
  <c i="5" r="J39"/>
  <c i="8" r="J39"/>
  <c i="7" r="J39"/>
  <c i="13" r="J39"/>
  <c i="2" r="BK95"/>
  <c r="J95"/>
  <c r="J59"/>
  <c i="3" r="BK93"/>
  <c r="BK92"/>
  <c r="J92"/>
  <c r="J59"/>
  <c i="5" r="J59"/>
  <c i="8" r="J59"/>
  <c i="9" r="J91"/>
  <c r="J60"/>
  <c i="13" r="J84"/>
  <c r="J60"/>
  <c i="12" r="BK90"/>
  <c r="J90"/>
  <c i="6" r="BK84"/>
  <c r="J84"/>
  <c i="11" r="J91"/>
  <c r="J60"/>
  <c i="14" r="BK81"/>
  <c r="J81"/>
  <c r="J59"/>
  <c i="9" r="J59"/>
  <c i="4" r="J59"/>
  <c i="7" r="J59"/>
  <c r="J85"/>
  <c r="J60"/>
  <c i="8" r="J85"/>
  <c r="J60"/>
  <c i="10" r="J91"/>
  <c r="J60"/>
  <c i="4" r="J88"/>
  <c r="J60"/>
  <c i="13" r="J59"/>
  <c i="15" r="BK82"/>
  <c r="J82"/>
  <c r="J59"/>
  <c i="1" r="AN58"/>
  <c r="AN66"/>
  <c r="AN60"/>
  <c r="AN57"/>
  <c r="AN62"/>
  <c i="10" r="J30"/>
  <c i="1" r="AG63"/>
  <c r="AN63"/>
  <c r="AU54"/>
  <c r="AY54"/>
  <c i="6" r="J30"/>
  <c i="1" r="AG59"/>
  <c r="AN59"/>
  <c r="BA54"/>
  <c r="W30"/>
  <c i="12" r="J30"/>
  <c i="1" r="AG65"/>
  <c r="AN65"/>
  <c r="AV54"/>
  <c r="AK29"/>
  <c r="AX54"/>
  <c i="11" r="J30"/>
  <c i="1" r="AG64"/>
  <c r="AN64"/>
  <c i="6" l="1" r="J59"/>
  <c i="12" r="J59"/>
  <c r="J39"/>
  <c i="10" r="J59"/>
  <c i="11" r="J39"/>
  <c i="10" r="J39"/>
  <c i="3" r="J93"/>
  <c r="J60"/>
  <c i="6" r="J39"/>
  <c i="2" r="J30"/>
  <c i="1" r="AG55"/>
  <c r="AN55"/>
  <c r="AW54"/>
  <c r="AK30"/>
  <c i="14" r="J30"/>
  <c i="1" r="AG67"/>
  <c r="AN67"/>
  <c i="3" r="J30"/>
  <c i="1" r="AG56"/>
  <c r="AN56"/>
  <c i="15" r="J30"/>
  <c i="1" r="AG68"/>
  <c r="AN68"/>
  <c i="3" l="1" r="J39"/>
  <c i="15" r="J39"/>
  <c i="2" r="J39"/>
  <c i="14" r="J39"/>
  <c i="1" r="AG54"/>
  <c r="AK26"/>
  <c r="AK35"/>
  <c r="AT54"/>
  <c l="1" r="AN54"/>
</calcChain>
</file>

<file path=xl/sharedStrings.xml><?xml version="1.0" encoding="utf-8"?>
<sst xmlns="http://schemas.openxmlformats.org/spreadsheetml/2006/main">
  <si>
    <t>Export Komplet</t>
  </si>
  <si>
    <t>VZ</t>
  </si>
  <si>
    <t>2.0</t>
  </si>
  <si>
    <t>ZAMOK</t>
  </si>
  <si>
    <t>False</t>
  </si>
  <si>
    <t>{567b2396-0c4f-4529-9add-fe107f2fdc3d}</t>
  </si>
  <si>
    <t>0,01</t>
  </si>
  <si>
    <t>21</t>
  </si>
  <si>
    <t>15</t>
  </si>
  <si>
    <t>REKAPITULACE STAVBY</t>
  </si>
  <si>
    <t xml:space="preserve">v ---  níže se nacházejí doplnkové a pomocné údaje k sestavám  --- v</t>
  </si>
  <si>
    <t>Návod na vyplnění</t>
  </si>
  <si>
    <t>0,001</t>
  </si>
  <si>
    <t>Kód:</t>
  </si>
  <si>
    <t>06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</si>
  <si>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</si>
  <si>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</si>
  <si>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273/6</t>
  </si>
  <si>
    <t>KSO:</t>
  </si>
  <si>
    <t/>
  </si>
  <si>
    <t>CC-CZ:</t>
  </si>
  <si>
    <t>Místo:</t>
  </si>
  <si>
    <t>8. března 273/6</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</si>
  <si>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</si>
  <si>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</si>
  <si>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</si>
  <si>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</si>
  <si>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</si>
  <si>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</si>
  <si>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</si>
  <si>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</si>
  <si>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</si>
  <si>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</si>
  <si>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</si>
  <si>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</si>
  <si>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</si>
  <si>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</si>
  <si>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</si>
  <si>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</si>
  <si>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</si>
  <si>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</si>
  <si>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</si>
  <si>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</si>
  <si>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</si>
  <si>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</si>
  <si>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</si>
  <si>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</si>
  <si>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</si>
  <si>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</si>
  <si>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</si>
  <si>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</si>
  <si>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</si>
  <si>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</si>
  <si>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</si>
  <si>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</si>
  <si>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</si>
  <si>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</si>
  <si>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</si>
  <si>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</si>
  <si>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</si>
  <si>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</si>
  <si>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</si>
  <si>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</si>
  <si>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</si>
  <si>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</si>
  <si>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</si>
  <si>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</si>
  <si>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</si>
  <si>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</si>
  <si>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</si>
  <si>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</si>
  <si>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</si>
  <si>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</si>
  <si>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</si>
  <si>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</si>
  <si>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</si>
  <si>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</si>
  <si>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</si>
  <si>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</si>
  <si>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</si>
  <si>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</si>
  <si>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{b4ca8f75-d0e7-4c4d-a87a-4a4957311010}</t>
  </si>
  <si>
    <t>02</t>
  </si>
  <si>
    <t>sanace suterénu</t>
  </si>
  <si>
    <t>{f6d7cfbe-b9aa-46c1-a5ec-40710ce67f1a}</t>
  </si>
  <si>
    <t>03</t>
  </si>
  <si>
    <t>výměna střešní krytiny</t>
  </si>
  <si>
    <t>{57f69acc-0163-4c52-9e59-b974b7c707ef}</t>
  </si>
  <si>
    <t>04</t>
  </si>
  <si>
    <t>ÚT byt č.1</t>
  </si>
  <si>
    <t>{c030d9ea-e7e7-4321-85a4-3cec0e740a0b}</t>
  </si>
  <si>
    <t>05</t>
  </si>
  <si>
    <t>ÚT byt č.2</t>
  </si>
  <si>
    <t>{69a1f15b-32bd-4247-8c0b-866bbcd79909}</t>
  </si>
  <si>
    <t>ÚT byt č.3</t>
  </si>
  <si>
    <t>{c79969cf-2de3-43b6-b157-efdbea1fb5e9}</t>
  </si>
  <si>
    <t>07</t>
  </si>
  <si>
    <t>ÚT byt č.4</t>
  </si>
  <si>
    <t>{f8b6c241-e1d1-4c12-a2e5-43c781670958}</t>
  </si>
  <si>
    <t>10</t>
  </si>
  <si>
    <t>stavební úpravy pro ÚT byt č.1</t>
  </si>
  <si>
    <t>{20fe8311-62c9-4c25-a9b4-b46e4f01346b}</t>
  </si>
  <si>
    <t>11</t>
  </si>
  <si>
    <t>stavební úpravy pro ÚT byt č.2</t>
  </si>
  <si>
    <t>{a1324c13-910b-4abf-84c0-0949000eeeaa}</t>
  </si>
  <si>
    <t>12</t>
  </si>
  <si>
    <t>stavební úpravy pro ÚT byt č.3</t>
  </si>
  <si>
    <t>{618a9fda-0205-48a8-98a0-9b26f2366cd6}</t>
  </si>
  <si>
    <t>13</t>
  </si>
  <si>
    <t>stavební úpravy pro ÚT byt č.4</t>
  </si>
  <si>
    <t>{ee1053f3-e951-45ba-bba5-4cba73ca1a43}</t>
  </si>
  <si>
    <t>14</t>
  </si>
  <si>
    <t>Plynoinstalace</t>
  </si>
  <si>
    <t>{3b10427b-d06d-4a71-af21-82d4c0e736c1}</t>
  </si>
  <si>
    <t>20</t>
  </si>
  <si>
    <t>Elektrotechnika</t>
  </si>
  <si>
    <t>{874512ae-8100-45da-91c2-cfda65f51285}</t>
  </si>
  <si>
    <t>30</t>
  </si>
  <si>
    <t>Vedlejší náklady</t>
  </si>
  <si>
    <t>{4e811bf4-12a2-4a28-9410-b8ac4480a487}</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</si>
  <si>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</si>
  <si>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</si>
  <si>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</si>
  <si>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</si>
  <si>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</si>
  <si>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</si>
  <si>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</si>
  <si>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</si>
  <si>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</si>
  <si>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</si>
  <si>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</si>
  <si>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</si>
  <si>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</si>
  <si>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</si>
  <si>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</si>
  <si>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</si>
  <si>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</si>
  <si>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</si>
  <si>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</si>
  <si>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</si>
  <si>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</si>
  <si>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</si>
  <si>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</si>
  <si>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</si>
  <si>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</si>
  <si>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</si>
  <si>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</si>
  <si>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</si>
  <si>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</si>
  <si>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</si>
  <si>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</si>
  <si>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</si>
  <si>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</si>
  <si>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</si>
  <si>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</si>
  <si>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</si>
  <si>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</si>
  <si>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</si>
  <si>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</si>
  <si>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</si>
  <si>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</si>
  <si>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</si>
  <si>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</si>
  <si>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</si>
  <si>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</si>
  <si>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</si>
  <si>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</si>
  <si>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</si>
  <si>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</si>
  <si>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</si>
  <si>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</si>
  <si>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</si>
  <si>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</si>
  <si>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</si>
  <si>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</si>
  <si>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</si>
  <si>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</si>
  <si>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</si>
  <si>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</si>
  <si>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</si>
  <si>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</si>
  <si>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</si>
  <si>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</si>
  <si>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</si>
  <si>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</si>
  <si>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</si>
  <si>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</si>
  <si>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</si>
  <si>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</si>
  <si>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</si>
  <si>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stříška vstup</t>
  </si>
  <si>
    <t>3*0,95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</si>
  <si>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</si>
  <si>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</si>
  <si>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</si>
  <si>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</si>
  <si>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</si>
  <si>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</si>
  <si>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</si>
  <si>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</si>
  <si>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</si>
  <si>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</si>
  <si>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</si>
  <si>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</si>
  <si>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</si>
  <si>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</si>
  <si>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</si>
  <si>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</si>
  <si>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</si>
  <si>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</si>
  <si>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</si>
  <si>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</si>
  <si>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</si>
  <si>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</si>
  <si>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</si>
  <si>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</si>
  <si>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</si>
  <si>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</si>
  <si>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</si>
  <si>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</si>
  <si>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</si>
  <si>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</si>
  <si>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</si>
  <si>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</si>
  <si>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</si>
  <si>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</si>
  <si>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</si>
  <si>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</si>
  <si>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</si>
  <si>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20,9*1</t>
  </si>
  <si>
    <t>4,5*2</t>
  </si>
  <si>
    <t>boční část</t>
  </si>
  <si>
    <t>10,35*1</t>
  </si>
  <si>
    <t>přední část</t>
  </si>
  <si>
    <t>19*1</t>
  </si>
  <si>
    <t>20,9*1,5</t>
  </si>
  <si>
    <t>10,35*1,5</t>
  </si>
  <si>
    <t>19*1,5</t>
  </si>
  <si>
    <t>20,9*7</t>
  </si>
  <si>
    <t>10,35*7</t>
  </si>
  <si>
    <t>štít</t>
  </si>
  <si>
    <t>36</t>
  </si>
  <si>
    <t>19*7</t>
  </si>
  <si>
    <t>okna fasada</t>
  </si>
  <si>
    <t>-1,2*1,5*12</t>
  </si>
  <si>
    <t>-1,8*1,5*6</t>
  </si>
  <si>
    <t>-0,55*1,5*2</t>
  </si>
  <si>
    <t>-0,4*0,8*2</t>
  </si>
  <si>
    <t>-0,85*2,3</t>
  </si>
  <si>
    <t>-0,8*1,1</t>
  </si>
  <si>
    <t>-0,9*1,35*1</t>
  </si>
  <si>
    <t>okna fasada ostění</t>
  </si>
  <si>
    <t>(1,5+1,8+1,5)*6*0,35</t>
  </si>
  <si>
    <t>(1,5+0,55+1,5)*2*0,35</t>
  </si>
  <si>
    <t>(0,8+0,4+0,8)*2*0,35</t>
  </si>
  <si>
    <t>(2,3+0,85+2,3)*0,35</t>
  </si>
  <si>
    <t>(1,1+0,8+1,1)*0,35</t>
  </si>
  <si>
    <t>(1,35+0,9+1,35)*1*0,35</t>
  </si>
  <si>
    <t>okna fasada parapety</t>
  </si>
  <si>
    <t>(1,2)*12*0,35</t>
  </si>
  <si>
    <t>(1,8)*6*0,35</t>
  </si>
  <si>
    <t>(0,55)*2*0,35</t>
  </si>
  <si>
    <t>(0,4)*2*0,35</t>
  </si>
  <si>
    <t>(0,85)*0,35</t>
  </si>
  <si>
    <t>(0,8)*0,35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</si>
  <si>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</si>
  <si>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</si>
  <si>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</si>
  <si>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</si>
  <si>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</si>
  <si>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</si>
  <si>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</si>
  <si>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</si>
  <si>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</si>
  <si>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(1,5+1,2+1,5)*12*0,35</t>
  </si>
  <si>
    <t>622135095</t>
  </si>
  <si>
    <t>Vyrovnání nerovností podkladu vnějších omítaných ploch tmelem, tloušťky do 2 mm Příplatek k ceně za každý další 1 mm tloušťky podkladní vrstvy přes 2 mm tmelem stěn</t>
  </si>
  <si>
    <t>780395776</t>
  </si>
  <si>
    <t>458,511*3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</si>
  <si>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</si>
  <si>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</si>
  <si>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</si>
  <si>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</si>
  <si>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</si>
  <si>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</si>
  <si>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</si>
  <si>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</si>
  <si>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(1,5+1,2+1,5)*12</t>
  </si>
  <si>
    <t>(1,5+1,8+1,5)*6</t>
  </si>
  <si>
    <t>(1,5+0,55+1,5)*2</t>
  </si>
  <si>
    <t>(0,8+0,4+0,8)*2</t>
  </si>
  <si>
    <t>(2,3+0,85+2,3)</t>
  </si>
  <si>
    <t>(1,1+0,8+1,1)</t>
  </si>
  <si>
    <t>(1,35+0,9+1,35)*1</t>
  </si>
  <si>
    <t>(0,9+0,3+0,9+0,3)*7</t>
  </si>
  <si>
    <t>(0,6+0,3+0,6+0,3)*9</t>
  </si>
  <si>
    <t>(2+0,8+2)</t>
  </si>
  <si>
    <t xml:space="preserve">okna fasada </t>
  </si>
  <si>
    <t>(1,2)*12</t>
  </si>
  <si>
    <t>(1,8)*6</t>
  </si>
  <si>
    <t>(0,55)*2</t>
  </si>
  <si>
    <t>(0,4)*2</t>
  </si>
  <si>
    <t>(0,85)</t>
  </si>
  <si>
    <t>(0,8)</t>
  </si>
  <si>
    <t>(0,9)*1</t>
  </si>
  <si>
    <t>59051476</t>
  </si>
  <si>
    <t>profil začišťovací PVC 9mm s výztužnou tkaninou pro ostění ETICS</t>
  </si>
  <si>
    <t>-430487166</t>
  </si>
  <si>
    <t>140,15*1,1 'Přepočtené koeficientem množství</t>
  </si>
  <si>
    <t>16</t>
  </si>
  <si>
    <t>59051510</t>
  </si>
  <si>
    <t>profil začišťovací s okapnicí PVC s výztužnou tkaninou pro nadpraží ETICS</t>
  </si>
  <si>
    <t>353962958</t>
  </si>
  <si>
    <t>29,65*1,1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</si>
  <si>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</si>
  <si>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</si>
  <si>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</si>
  <si>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</si>
  <si>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</si>
  <si>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</si>
  <si>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</si>
  <si>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</si>
  <si>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59,25*1,05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</si>
  <si>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</si>
  <si>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</si>
  <si>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</si>
  <si>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</si>
  <si>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</si>
  <si>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</si>
  <si>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</si>
  <si>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</si>
  <si>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</si>
  <si>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75,375*1,1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</si>
  <si>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</si>
  <si>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</si>
  <si>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</si>
  <si>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</si>
  <si>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</si>
  <si>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</si>
  <si>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</si>
  <si>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343,61*1,05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</si>
  <si>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</si>
  <si>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</si>
  <si>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</si>
  <si>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</si>
  <si>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</si>
  <si>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</si>
  <si>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</si>
  <si>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</si>
  <si>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</si>
  <si>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</si>
  <si>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</si>
  <si>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</si>
  <si>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</si>
  <si>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</si>
  <si>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</si>
  <si>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(1,2+1,5+1,2+1,5)*12</t>
  </si>
  <si>
    <t>(1,8+1,5+1,8+1,5)*6</t>
  </si>
  <si>
    <t>(0,55+1,5+0,55+1,5)*2</t>
  </si>
  <si>
    <t>(0,4+0,8+0,4+0,8)*2</t>
  </si>
  <si>
    <t>(0,85+2,3+0,85+2,3)</t>
  </si>
  <si>
    <t>(0,8+1,1+0,8+1,1)</t>
  </si>
  <si>
    <t>(0,9+1,35+0,9+1,35)*1</t>
  </si>
  <si>
    <t>24</t>
  </si>
  <si>
    <t>28376031</t>
  </si>
  <si>
    <t>deska EPS grafitová fasádní λ=0,032 tl 30mm</t>
  </si>
  <si>
    <t>392696912</t>
  </si>
  <si>
    <t>35,823*1,1 'Přepočtené koeficientem množství</t>
  </si>
  <si>
    <t>142</t>
  </si>
  <si>
    <t>28376438</t>
  </si>
  <si>
    <t>deska z polystyrénu XPS, hrana rovná a strukturovaný povrch 250kPa tl 30mm</t>
  </si>
  <si>
    <t>-1761879890</t>
  </si>
  <si>
    <t>10,378*1,1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</si>
  <si>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</si>
  <si>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</si>
  <si>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</si>
  <si>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</si>
  <si>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</si>
  <si>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</si>
  <si>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</si>
  <si>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</si>
  <si>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</si>
  <si>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</si>
  <si>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</si>
  <si>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</si>
  <si>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</si>
  <si>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</si>
  <si>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</si>
  <si>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</si>
  <si>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</si>
  <si>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</si>
  <si>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</si>
  <si>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</si>
  <si>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</si>
  <si>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</si>
  <si>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</si>
  <si>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</si>
  <si>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</si>
  <si>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</si>
  <si>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</si>
  <si>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</si>
  <si>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</si>
  <si>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</si>
  <si>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</si>
  <si>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</si>
  <si>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</si>
  <si>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</si>
  <si>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</si>
  <si>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</si>
  <si>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</si>
  <si>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</si>
  <si>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</si>
  <si>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20,9</t>
  </si>
  <si>
    <t>10,35</t>
  </si>
  <si>
    <t>35</t>
  </si>
  <si>
    <t>59051653</t>
  </si>
  <si>
    <t>profil zakládací Al tl 0,7mm pro ETICS pro izolant tl 160mm</t>
  </si>
  <si>
    <t>1125403917</t>
  </si>
  <si>
    <t>50,25*1,03 'Přepočtené koeficientem množství</t>
  </si>
  <si>
    <t>622252002</t>
  </si>
  <si>
    <t>Montáž profilů kontaktního zateplení ostatních stěnových, dilatačních apod. lepených do tmelu</t>
  </si>
  <si>
    <t>1409142669</t>
  </si>
  <si>
    <t>rohy</t>
  </si>
  <si>
    <t>7*8</t>
  </si>
  <si>
    <t>římsa</t>
  </si>
  <si>
    <t>47</t>
  </si>
  <si>
    <t>(1,5+1,5)*12</t>
  </si>
  <si>
    <t>(1,5+1,5)*6</t>
  </si>
  <si>
    <t>(1,5+1,5)*2</t>
  </si>
  <si>
    <t>(0,8+0,8)*2</t>
  </si>
  <si>
    <t>(2,3+2,3)</t>
  </si>
  <si>
    <t>(1,1+1,1)</t>
  </si>
  <si>
    <t>(1,35+1,35)*1</t>
  </si>
  <si>
    <t>37</t>
  </si>
  <si>
    <t>63127416</t>
  </si>
  <si>
    <t>profil rohový PVC 23x23mm s výztužnou tkaninou š 100mm pro ETICS</t>
  </si>
  <si>
    <t>120863827</t>
  </si>
  <si>
    <t>218,7*1,1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</si>
  <si>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</si>
  <si>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</si>
  <si>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</si>
  <si>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</si>
  <si>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</si>
  <si>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</si>
  <si>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</si>
  <si>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</si>
  <si>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</si>
  <si>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</si>
  <si>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</si>
  <si>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</si>
  <si>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</si>
  <si>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</si>
  <si>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</si>
  <si>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</si>
  <si>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</si>
  <si>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</si>
  <si>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</si>
  <si>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</si>
  <si>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</si>
  <si>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</si>
  <si>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</si>
  <si>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</si>
  <si>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</si>
  <si>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</si>
  <si>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</si>
  <si>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</si>
  <si>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1,2*1,5*12</t>
  </si>
  <si>
    <t>1,8*1,5*6</t>
  </si>
  <si>
    <t>0,55*1,5*2</t>
  </si>
  <si>
    <t>0,4*0,8*2</t>
  </si>
  <si>
    <t>0,85*2,3</t>
  </si>
  <si>
    <t>0,8*1,1</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</si>
  <si>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</si>
  <si>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</si>
  <si>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</si>
  <si>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</si>
  <si>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</si>
  <si>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</si>
  <si>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</si>
  <si>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</si>
  <si>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</si>
  <si>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</si>
  <si>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</si>
  <si>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</si>
  <si>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</si>
  <si>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</si>
  <si>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</si>
  <si>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</si>
  <si>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</si>
  <si>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102,35*1,3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</si>
  <si>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</si>
  <si>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</si>
  <si>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</si>
  <si>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</si>
  <si>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</si>
  <si>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</si>
  <si>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</si>
  <si>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</si>
  <si>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</si>
  <si>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</si>
  <si>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</si>
  <si>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</si>
  <si>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</si>
  <si>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</si>
  <si>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</si>
  <si>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</si>
  <si>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</si>
  <si>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</si>
  <si>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</si>
  <si>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</si>
  <si>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</si>
  <si>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</si>
  <si>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</si>
  <si>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</si>
  <si>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</si>
  <si>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</si>
  <si>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</si>
  <si>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</si>
  <si>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</si>
  <si>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</si>
  <si>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</si>
  <si>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</si>
  <si>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</si>
  <si>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</si>
  <si>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</si>
  <si>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</si>
  <si>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</si>
  <si>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</si>
  <si>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</si>
  <si>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</si>
  <si>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</si>
  <si>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</si>
  <si>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</si>
  <si>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</si>
  <si>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</si>
  <si>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</si>
  <si>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</si>
  <si>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</si>
  <si>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6,366*14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</si>
  <si>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</si>
  <si>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</si>
  <si>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</si>
  <si>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</si>
  <si>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</si>
  <si>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</si>
  <si>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</si>
  <si>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</si>
  <si>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</si>
  <si>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</si>
  <si>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</si>
  <si>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</si>
  <si>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</si>
  <si>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</si>
  <si>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</si>
  <si>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</si>
  <si>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</si>
  <si>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</si>
  <si>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</si>
  <si>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</si>
  <si>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</si>
  <si>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</si>
  <si>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</si>
  <si>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</si>
  <si>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</si>
  <si>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</si>
  <si>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</si>
  <si>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</si>
  <si>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</si>
  <si>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</si>
  <si>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</si>
  <si>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</si>
  <si>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</si>
  <si>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</si>
  <si>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</si>
  <si>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</si>
  <si>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</si>
  <si>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</si>
  <si>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</si>
  <si>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</si>
  <si>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</si>
  <si>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</si>
  <si>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</si>
  <si>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</si>
  <si>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</si>
  <si>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</si>
  <si>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</si>
  <si>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</si>
  <si>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</si>
  <si>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</si>
  <si>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</si>
  <si>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</si>
  <si>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</si>
  <si>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</si>
  <si>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</si>
  <si>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</si>
  <si>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</si>
  <si>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</si>
  <si>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</si>
  <si>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</si>
  <si>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</si>
  <si>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</si>
  <si>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</si>
  <si>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</si>
  <si>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</si>
  <si>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</si>
  <si>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</si>
  <si>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</si>
  <si>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</si>
  <si>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</si>
  <si>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</si>
  <si>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</si>
  <si>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</si>
  <si>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</si>
  <si>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</si>
  <si>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</si>
  <si>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</si>
  <si>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</si>
  <si>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</si>
  <si>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</si>
  <si>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</si>
  <si>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</si>
  <si>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</si>
  <si>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</si>
  <si>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</si>
  <si>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</si>
  <si>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</si>
  <si>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</si>
  <si>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</si>
  <si>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</si>
  <si>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</si>
  <si>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</si>
  <si>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</si>
  <si>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</si>
  <si>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</si>
  <si>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</si>
  <si>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712</t>
  </si>
  <si>
    <t>Povlakové krytiny</t>
  </si>
  <si>
    <t>77</t>
  </si>
  <si>
    <t>712332122</t>
  </si>
  <si>
    <t>Povlakové krytiny střech plochých na sucho nopová fólie vrstva ochranná, drenážní s nakašírovanou filtrační textilií výška nopku 8 mm, tl. fólie do 0,6 mm</t>
  </si>
  <si>
    <t>-1869113766</t>
  </si>
  <si>
    <t>3*1</t>
  </si>
  <si>
    <t>78</t>
  </si>
  <si>
    <t>998712202</t>
  </si>
  <si>
    <t>Přesun hmot pro povlakové krytiny stanovený procentní sazbou (%) z ceny vodorovná dopravní vzdálenost do 50 m v objektech výšky přes 6 do 12 m</t>
  </si>
  <si>
    <t>%</t>
  </si>
  <si>
    <t>-1659565967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</si>
  <si>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</si>
  <si>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</si>
  <si>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</si>
  <si>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</si>
  <si>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</si>
  <si>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</si>
  <si>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</si>
  <si>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</si>
  <si>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</si>
  <si>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</si>
  <si>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</si>
  <si>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</si>
  <si>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</si>
  <si>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</si>
  <si>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</si>
  <si>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</si>
  <si>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</si>
  <si>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</si>
  <si>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</si>
  <si>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150</t>
  </si>
  <si>
    <t>713151111</t>
  </si>
  <si>
    <t>Montáž tepelné izolace střech šikmých rohožemi, pásy, deskami (izolační materiál ve specifikaci) kladenými volně mezi krokve</t>
  </si>
  <si>
    <t>-770318030</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</si>
  <si>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</si>
  <si>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S03</t>
  </si>
  <si>
    <t>2,5*3</t>
  </si>
  <si>
    <t>151</t>
  </si>
  <si>
    <t>63166763</t>
  </si>
  <si>
    <t>pás tepelně izolační mezi krokve tl 100mm</t>
  </si>
  <si>
    <t>-54281299</t>
  </si>
  <si>
    <t>7,5*1,02 'Přepočtené koeficientem množství</t>
  </si>
  <si>
    <t>152</t>
  </si>
  <si>
    <t>63150861</t>
  </si>
  <si>
    <t>pás tepelně izolační minerální tl 50mm</t>
  </si>
  <si>
    <t>-948564414</t>
  </si>
  <si>
    <t>84</t>
  </si>
  <si>
    <t>998713202</t>
  </si>
  <si>
    <t>Přesun hmot pro izolace tepelné stanovený procentní sazbou (%) z ceny vodorovná dopravní vzdálenost do 50 m v objektech výšky přes 6 do 12 m</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</si>
  <si>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</si>
  <si>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</si>
  <si>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</si>
  <si>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</si>
  <si>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85</t>
  </si>
  <si>
    <t>762341046</t>
  </si>
  <si>
    <t>Bednění a laťování bednění střech rovných sklonu do 60° s vyřezáním otvorů z dřevoštěpkových desek OSB šroubovaných na rošt na pero a drážku, tloušťky desky 22 mm</t>
  </si>
  <si>
    <t>-651269002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</si>
  <si>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</si>
  <si>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</si>
  <si>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</si>
  <si>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</si>
  <si>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</si>
  <si>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</si>
  <si>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</si>
  <si>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</si>
  <si>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</si>
  <si>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</si>
  <si>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</si>
  <si>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</si>
  <si>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88</t>
  </si>
  <si>
    <t>764001821</t>
  </si>
  <si>
    <t>Demontáž klempířských konstrukcí krytiny ze svitků nebo tabulí do suti</t>
  </si>
  <si>
    <t>-1593978485</t>
  </si>
  <si>
    <t>KL14 stříška</t>
  </si>
  <si>
    <t>89</t>
  </si>
  <si>
    <t>764002851</t>
  </si>
  <si>
    <t>Demontáž klempířských konstrukcí oplechování parapetů do suti</t>
  </si>
  <si>
    <t>690513874</t>
  </si>
  <si>
    <t>KL10-16</t>
  </si>
  <si>
    <t>1,75*6</t>
  </si>
  <si>
    <t>1,15*12</t>
  </si>
  <si>
    <t>0,85*2</t>
  </si>
  <si>
    <t>0,5*2</t>
  </si>
  <si>
    <t>0,35*2</t>
  </si>
  <si>
    <t>91</t>
  </si>
  <si>
    <t>764004801</t>
  </si>
  <si>
    <t>Demontáž klempířských konstrukcí žlabu podokapního do suti</t>
  </si>
  <si>
    <t>-1863301942</t>
  </si>
  <si>
    <t>KL01-05</t>
  </si>
  <si>
    <t>18,5*2</t>
  </si>
  <si>
    <t>3*2</t>
  </si>
  <si>
    <t>92</t>
  </si>
  <si>
    <t>764004861</t>
  </si>
  <si>
    <t>Demontáž klempířských konstrukcí svodu do suti</t>
  </si>
  <si>
    <t>212755473</t>
  </si>
  <si>
    <t>8+8</t>
  </si>
  <si>
    <t>93</t>
  </si>
  <si>
    <t>764111641</t>
  </si>
  <si>
    <t>Krytina ze svitků nebo z taškových tabulí z pozinkovaného plechu s povrchovou úpravou s úpravou u okapů, prostupů a výčnělků střechy rovné drážkováním ze svitků do rš 670 mm, sklon střechy do 30°</t>
  </si>
  <si>
    <t>251643708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</si>
  <si>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</si>
  <si>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</si>
  <si>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</si>
  <si>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</si>
  <si>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</si>
  <si>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</si>
  <si>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</si>
  <si>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</si>
  <si>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2*6</t>
  </si>
  <si>
    <t>2*12</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</si>
  <si>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</si>
  <si>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</si>
  <si>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</si>
  <si>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</si>
  <si>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</si>
  <si>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</si>
  <si>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</si>
  <si>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</si>
  <si>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</si>
  <si>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</si>
  <si>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</si>
  <si>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</si>
  <si>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</si>
  <si>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</si>
  <si>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</si>
  <si>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</si>
  <si>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</si>
  <si>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</si>
  <si>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</si>
  <si>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</si>
  <si>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</si>
  <si>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</si>
  <si>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</si>
  <si>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</si>
  <si>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</si>
  <si>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</si>
  <si>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</si>
  <si>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</si>
  <si>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</si>
  <si>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</si>
  <si>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</si>
  <si>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</si>
  <si>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</si>
  <si>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</si>
  <si>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</si>
  <si>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</si>
  <si>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</si>
  <si>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</si>
  <si>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</si>
  <si>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</si>
  <si>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</si>
  <si>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</si>
  <si>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</si>
  <si>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</si>
  <si>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</si>
  <si>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</si>
  <si>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</si>
  <si>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</si>
  <si>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</si>
  <si>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</si>
  <si>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</si>
  <si>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</si>
  <si>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</si>
  <si>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</si>
  <si>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</si>
  <si>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</si>
  <si>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</si>
  <si>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</si>
  <si>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</si>
  <si>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</si>
  <si>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</si>
  <si>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</si>
  <si>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</si>
  <si>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</si>
  <si>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</si>
  <si>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</si>
  <si>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</si>
  <si>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</si>
  <si>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</si>
  <si>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</si>
  <si>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</si>
  <si>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</si>
  <si>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</si>
  <si>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</si>
  <si>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</si>
  <si>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</si>
  <si>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</si>
  <si>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</si>
  <si>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</si>
  <si>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</si>
  <si>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</si>
  <si>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</si>
  <si>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</si>
  <si>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</si>
  <si>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</si>
  <si>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</si>
  <si>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</si>
  <si>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</si>
  <si>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</si>
  <si>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</si>
  <si>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</si>
  <si>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</si>
  <si>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</si>
  <si>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</si>
  <si>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</si>
  <si>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</si>
  <si>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</si>
  <si>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</si>
  <si>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</si>
  <si>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</si>
  <si>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</si>
  <si>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</si>
  <si>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</si>
  <si>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</si>
  <si>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</si>
  <si>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</si>
  <si>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</si>
  <si>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</si>
  <si>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</si>
  <si>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</si>
  <si>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</si>
  <si>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</si>
  <si>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</si>
  <si>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</si>
  <si>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</si>
  <si>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</si>
  <si>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</si>
  <si>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</si>
  <si>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</si>
  <si>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</si>
  <si>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</si>
  <si>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</si>
  <si>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</si>
  <si>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</si>
  <si>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</si>
  <si>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</si>
  <si>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</si>
  <si>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</si>
  <si>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</si>
  <si>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</si>
  <si>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</si>
  <si>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</si>
  <si>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</si>
  <si>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</si>
  <si>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</si>
  <si>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</si>
  <si>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</si>
  <si>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</si>
  <si>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</si>
  <si>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</si>
  <si>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</si>
  <si>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</si>
  <si>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</si>
  <si>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</si>
  <si>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</si>
  <si>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</si>
  <si>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</si>
  <si>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</si>
  <si>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</si>
  <si>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</si>
  <si>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</si>
  <si>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</si>
  <si>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</si>
  <si>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</si>
  <si>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</si>
  <si>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</si>
  <si>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</si>
  <si>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</si>
  <si>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</si>
  <si>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</si>
  <si>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</si>
  <si>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</si>
  <si>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</si>
  <si>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</si>
  <si>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</si>
  <si>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</si>
  <si>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</si>
  <si>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</si>
  <si>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</si>
  <si>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</si>
  <si>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</si>
  <si>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</si>
  <si>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</si>
  <si>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</si>
  <si>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</si>
  <si>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</si>
  <si>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</si>
  <si>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</si>
  <si>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</si>
  <si>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</si>
  <si>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</si>
  <si>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</si>
  <si>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</si>
  <si>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</si>
  <si>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</si>
  <si>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</si>
  <si>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</si>
  <si>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</si>
  <si>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</si>
  <si>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</si>
  <si>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</si>
  <si>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</si>
  <si>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</si>
  <si>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</si>
  <si>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</si>
  <si>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</si>
  <si>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</si>
  <si>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</si>
  <si>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</si>
  <si>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</si>
  <si>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</si>
  <si>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</si>
  <si>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</si>
  <si>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</si>
  <si>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-1660039187</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</si>
  <si>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</si>
  <si>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</si>
  <si>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</si>
  <si>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</si>
  <si>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1629849153</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</si>
  <si>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</si>
  <si>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</si>
  <si>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</si>
  <si>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</si>
  <si>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</si>
  <si>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</si>
  <si>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</si>
  <si>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</si>
  <si>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</si>
  <si>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</si>
  <si>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</si>
  <si>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</si>
  <si>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</si>
  <si>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</si>
  <si>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</si>
  <si>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</si>
  <si>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</si>
  <si>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</si>
  <si>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</si>
  <si>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</si>
  <si>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</si>
  <si>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</si>
  <si>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</si>
  <si>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</si>
  <si>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</si>
  <si>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</si>
  <si>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</si>
  <si>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</si>
  <si>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</si>
  <si>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</si>
  <si>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</si>
  <si>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</si>
  <si>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</si>
  <si>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</si>
  <si>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</si>
  <si>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</si>
  <si>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</si>
  <si>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</si>
  <si>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</si>
  <si>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</si>
  <si>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</si>
  <si>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</si>
  <si>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</si>
  <si>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</si>
  <si>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</si>
  <si>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</si>
  <si>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</si>
  <si>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</si>
  <si>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</si>
  <si>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</si>
  <si>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</si>
  <si>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</si>
  <si>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</si>
  <si>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</si>
  <si>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</si>
  <si>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</si>
  <si>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</si>
  <si>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</si>
  <si>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</si>
  <si>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</si>
  <si>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</si>
  <si>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</si>
  <si>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</si>
  <si>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</si>
  <si>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</si>
  <si>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</si>
  <si>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</si>
  <si>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</si>
  <si>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</si>
  <si>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</si>
  <si>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</si>
  <si>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</si>
  <si>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</si>
  <si>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</si>
  <si>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</si>
  <si>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</si>
  <si>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</si>
  <si>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</si>
  <si>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</si>
  <si>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</si>
  <si>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</si>
  <si>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</si>
  <si>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</si>
  <si>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</si>
  <si>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</si>
  <si>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</si>
  <si>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</si>
  <si>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</si>
  <si>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</si>
  <si>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</si>
  <si>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</si>
  <si>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</si>
  <si>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</si>
  <si>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</si>
  <si>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</si>
  <si>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</si>
  <si>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</si>
  <si>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</si>
  <si>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</si>
  <si>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</si>
  <si>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</si>
  <si>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</si>
  <si>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</si>
  <si>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</si>
  <si>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</si>
  <si>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</si>
  <si>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</si>
  <si>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</si>
  <si>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765 - Krytina skládaná</t>
  </si>
  <si>
    <t xml:space="preserve">    767 - Konstrukce zámečnické</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</si>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</sst>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06</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273/6</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273/6</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14</v>
      </c>
      <c r="E60" s="114"/>
      <c r="F60" s="114"/>
      <c r="G60" s="114"/>
      <c r="H60" s="114"/>
      <c r="I60" s="115"/>
      <c r="J60" s="114" t="s">
        <v>94</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95</v>
      </c>
      <c r="BX60" s="123" t="s">
        <v>5</v>
      </c>
      <c r="CL60" s="123" t="s">
        <v>19</v>
      </c>
      <c r="CM60" s="123" t="s">
        <v>80</v>
      </c>
    </row>
    <row r="61" s="7" customFormat="1" ht="16.5" customHeight="1">
      <c r="A61" s="111" t="s">
        <v>76</v>
      </c>
      <c r="B61" s="112"/>
      <c r="C61" s="113"/>
      <c r="D61" s="114" t="s">
        <v>96</v>
      </c>
      <c r="E61" s="114"/>
      <c r="F61" s="114"/>
      <c r="G61" s="114"/>
      <c r="H61" s="114"/>
      <c r="I61" s="115"/>
      <c r="J61" s="114" t="s">
        <v>97</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98</v>
      </c>
      <c r="BX61" s="123" t="s">
        <v>5</v>
      </c>
      <c r="CL61" s="123" t="s">
        <v>19</v>
      </c>
      <c r="CM61" s="123" t="s">
        <v>80</v>
      </c>
    </row>
    <row r="62" s="7" customFormat="1" ht="16.5" customHeight="1">
      <c r="A62" s="111" t="s">
        <v>76</v>
      </c>
      <c r="B62" s="112"/>
      <c r="C62" s="113"/>
      <c r="D62" s="114" t="s">
        <v>99</v>
      </c>
      <c r="E62" s="114"/>
      <c r="F62" s="114"/>
      <c r="G62" s="114"/>
      <c r="H62" s="114"/>
      <c r="I62" s="115"/>
      <c r="J62" s="114" t="s">
        <v>100</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101</v>
      </c>
      <c r="BX62" s="123" t="s">
        <v>5</v>
      </c>
      <c r="CL62" s="123" t="s">
        <v>19</v>
      </c>
      <c r="CM62" s="123" t="s">
        <v>80</v>
      </c>
    </row>
    <row r="63" s="7" customFormat="1" ht="16.5" customHeight="1">
      <c r="A63" s="111" t="s">
        <v>76</v>
      </c>
      <c r="B63" s="112"/>
      <c r="C63" s="113"/>
      <c r="D63" s="114" t="s">
        <v>102</v>
      </c>
      <c r="E63" s="114"/>
      <c r="F63" s="114"/>
      <c r="G63" s="114"/>
      <c r="H63" s="114"/>
      <c r="I63" s="115"/>
      <c r="J63" s="114" t="s">
        <v>103</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104</v>
      </c>
      <c r="BX63" s="123" t="s">
        <v>5</v>
      </c>
      <c r="CL63" s="123" t="s">
        <v>19</v>
      </c>
      <c r="CM63" s="123" t="s">
        <v>80</v>
      </c>
    </row>
    <row r="64" s="7" customFormat="1" ht="16.5" customHeight="1">
      <c r="A64" s="111" t="s">
        <v>76</v>
      </c>
      <c r="B64" s="112"/>
      <c r="C64" s="113"/>
      <c r="D64" s="114" t="s">
        <v>105</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LcqmvtJIBqR9Oa0YiHpTAsKkKMSiSVnE0I0xuRKDQaH8YpsO7DNhO+iAZ9cF9EvSrHhVT0mlYKjQZdMG0niM6Q==" hashValue="d3V2GgHOpoq39P5e7keftO79BVCt2sNpdQI4vfswX+BMRjD3uHYp81XHwvAExDEOY3u9VXhNJTZVkLwjqUHGU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273/6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273/6</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363</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1427</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811</v>
      </c>
      <c r="D96" s="204" t="s">
        <v>162</v>
      </c>
      <c r="E96" s="205" t="s">
        <v>1428</v>
      </c>
      <c r="F96" s="206" t="s">
        <v>1429</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1430</v>
      </c>
    </row>
    <row r="97" s="2" customFormat="1">
      <c r="A97" s="38"/>
      <c r="B97" s="39"/>
      <c r="C97" s="40"/>
      <c r="D97" s="217" t="s">
        <v>170</v>
      </c>
      <c r="E97" s="40"/>
      <c r="F97" s="218" t="s">
        <v>1431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820</v>
      </c>
      <c r="D98" s="204" t="s">
        <v>162</v>
      </c>
      <c r="E98" s="205" t="s">
        <v>1432</v>
      </c>
      <c r="F98" s="206" t="s">
        <v>1433</v>
      </c>
      <c r="G98" s="207" t="s">
        <v>742</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1434</v>
      </c>
    </row>
    <row r="99" s="12" customFormat="1" ht="22.8" customHeight="1">
      <c r="A99" s="12"/>
      <c r="B99" s="188"/>
      <c r="C99" s="189"/>
      <c r="D99" s="190" t="s">
        <v>71</v>
      </c>
      <c r="E99" s="202" t="s">
        <v>218</v>
      </c>
      <c r="F99" s="202" t="s">
        <v>490</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346</v>
      </c>
      <c r="D100" s="204" t="s">
        <v>162</v>
      </c>
      <c r="E100" s="205" t="s">
        <v>492</v>
      </c>
      <c r="F100" s="206" t="s">
        <v>493</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1435</v>
      </c>
    </row>
    <row r="101" s="2" customFormat="1">
      <c r="A101" s="38"/>
      <c r="B101" s="39"/>
      <c r="C101" s="40"/>
      <c r="D101" s="217" t="s">
        <v>170</v>
      </c>
      <c r="E101" s="40"/>
      <c r="F101" s="218" t="s">
        <v>495</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739</v>
      </c>
      <c r="D102" s="204" t="s">
        <v>162</v>
      </c>
      <c r="E102" s="205" t="s">
        <v>1436</v>
      </c>
      <c r="F102" s="206" t="s">
        <v>1437</v>
      </c>
      <c r="G102" s="207" t="s">
        <v>1261</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1438</v>
      </c>
    </row>
    <row r="103" s="2" customFormat="1">
      <c r="A103" s="38"/>
      <c r="B103" s="39"/>
      <c r="C103" s="40"/>
      <c r="D103" s="217" t="s">
        <v>170</v>
      </c>
      <c r="E103" s="40"/>
      <c r="F103" s="218" t="s">
        <v>1439</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1440</v>
      </c>
      <c r="D104" s="204" t="s">
        <v>162</v>
      </c>
      <c r="E104" s="205" t="s">
        <v>1441</v>
      </c>
      <c r="F104" s="206" t="s">
        <v>1442</v>
      </c>
      <c r="G104" s="207" t="s">
        <v>284</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1443</v>
      </c>
    </row>
    <row r="105" s="2" customFormat="1">
      <c r="A105" s="38"/>
      <c r="B105" s="39"/>
      <c r="C105" s="40"/>
      <c r="D105" s="217" t="s">
        <v>170</v>
      </c>
      <c r="E105" s="40"/>
      <c r="F105" s="218" t="s">
        <v>1439</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815</v>
      </c>
      <c r="D106" s="204" t="s">
        <v>162</v>
      </c>
      <c r="E106" s="205" t="s">
        <v>1444</v>
      </c>
      <c r="F106" s="206" t="s">
        <v>1445</v>
      </c>
      <c r="G106" s="207" t="s">
        <v>742</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1446</v>
      </c>
    </row>
    <row r="107" s="2" customFormat="1" ht="37.8" customHeight="1">
      <c r="A107" s="38"/>
      <c r="B107" s="39"/>
      <c r="C107" s="204" t="s">
        <v>167</v>
      </c>
      <c r="D107" s="204" t="s">
        <v>162</v>
      </c>
      <c r="E107" s="205" t="s">
        <v>1447</v>
      </c>
      <c r="F107" s="206" t="s">
        <v>1448</v>
      </c>
      <c r="G107" s="207" t="s">
        <v>284</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1449</v>
      </c>
    </row>
    <row r="108" s="2" customFormat="1" ht="37.8" customHeight="1">
      <c r="A108" s="38"/>
      <c r="B108" s="39"/>
      <c r="C108" s="204" t="s">
        <v>586</v>
      </c>
      <c r="D108" s="204" t="s">
        <v>162</v>
      </c>
      <c r="E108" s="205" t="s">
        <v>1450</v>
      </c>
      <c r="F108" s="206" t="s">
        <v>1451</v>
      </c>
      <c r="G108" s="207" t="s">
        <v>284</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1452</v>
      </c>
    </row>
    <row r="109" s="2" customFormat="1">
      <c r="A109" s="38"/>
      <c r="B109" s="39"/>
      <c r="C109" s="40"/>
      <c r="D109" s="217" t="s">
        <v>170</v>
      </c>
      <c r="E109" s="40"/>
      <c r="F109" s="218" t="s">
        <v>1453</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521</v>
      </c>
      <c r="F110" s="202" t="s">
        <v>522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1454</v>
      </c>
      <c r="F111" s="206" t="s">
        <v>1455</v>
      </c>
      <c r="G111" s="207" t="s">
        <v>526</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1456</v>
      </c>
    </row>
    <row r="112" s="2" customFormat="1">
      <c r="A112" s="38"/>
      <c r="B112" s="39"/>
      <c r="C112" s="40"/>
      <c r="D112" s="217" t="s">
        <v>170</v>
      </c>
      <c r="E112" s="40"/>
      <c r="F112" s="218" t="s">
        <v>528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530</v>
      </c>
      <c r="F113" s="206" t="s">
        <v>531</v>
      </c>
      <c r="G113" s="207" t="s">
        <v>526</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1457</v>
      </c>
    </row>
    <row r="114" s="2" customFormat="1">
      <c r="A114" s="38"/>
      <c r="B114" s="39"/>
      <c r="C114" s="40"/>
      <c r="D114" s="217" t="s">
        <v>170</v>
      </c>
      <c r="E114" s="40"/>
      <c r="F114" s="218" t="s">
        <v>533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195</v>
      </c>
      <c r="D115" s="204" t="s">
        <v>162</v>
      </c>
      <c r="E115" s="205" t="s">
        <v>535</v>
      </c>
      <c r="F115" s="206" t="s">
        <v>536</v>
      </c>
      <c r="G115" s="207" t="s">
        <v>526</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1458</v>
      </c>
    </row>
    <row r="116" s="2" customFormat="1">
      <c r="A116" s="38"/>
      <c r="B116" s="39"/>
      <c r="C116" s="40"/>
      <c r="D116" s="217" t="s">
        <v>170</v>
      </c>
      <c r="E116" s="40"/>
      <c r="F116" s="218" t="s">
        <v>533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1459</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204</v>
      </c>
      <c r="D118" s="204" t="s">
        <v>162</v>
      </c>
      <c r="E118" s="205" t="s">
        <v>540</v>
      </c>
      <c r="F118" s="206" t="s">
        <v>541</v>
      </c>
      <c r="G118" s="207" t="s">
        <v>526</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1460</v>
      </c>
    </row>
    <row r="119" s="2" customFormat="1">
      <c r="A119" s="38"/>
      <c r="B119" s="39"/>
      <c r="C119" s="40"/>
      <c r="D119" s="217" t="s">
        <v>170</v>
      </c>
      <c r="E119" s="40"/>
      <c r="F119" s="218" t="s">
        <v>543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544</v>
      </c>
      <c r="F120" s="202" t="s">
        <v>545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547</v>
      </c>
      <c r="F121" s="206" t="s">
        <v>548</v>
      </c>
      <c r="G121" s="207" t="s">
        <v>526</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1461</v>
      </c>
    </row>
    <row r="122" s="2" customFormat="1">
      <c r="A122" s="38"/>
      <c r="B122" s="39"/>
      <c r="C122" s="40"/>
      <c r="D122" s="217" t="s">
        <v>170</v>
      </c>
      <c r="E122" s="40"/>
      <c r="F122" s="218" t="s">
        <v>550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633</v>
      </c>
      <c r="F123" s="191" t="s">
        <v>634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1462</v>
      </c>
      <c r="F124" s="202" t="s">
        <v>1463</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1464</v>
      </c>
      <c r="D125" s="204" t="s">
        <v>162</v>
      </c>
      <c r="E125" s="205" t="s">
        <v>1465</v>
      </c>
      <c r="F125" s="206" t="s">
        <v>1466</v>
      </c>
      <c r="G125" s="207" t="s">
        <v>284</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309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309</v>
      </c>
      <c r="BM125" s="215" t="s">
        <v>1467</v>
      </c>
    </row>
    <row r="126" s="2" customFormat="1">
      <c r="A126" s="38"/>
      <c r="B126" s="39"/>
      <c r="C126" s="40"/>
      <c r="D126" s="217" t="s">
        <v>170</v>
      </c>
      <c r="E126" s="40"/>
      <c r="F126" s="218" t="s">
        <v>1468</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747</v>
      </c>
      <c r="D127" s="204" t="s">
        <v>162</v>
      </c>
      <c r="E127" s="205" t="s">
        <v>1469</v>
      </c>
      <c r="F127" s="206" t="s">
        <v>1470</v>
      </c>
      <c r="G127" s="207" t="s">
        <v>742</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309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309</v>
      </c>
      <c r="BM127" s="215" t="s">
        <v>1471</v>
      </c>
    </row>
    <row r="128" s="2" customFormat="1">
      <c r="A128" s="38"/>
      <c r="B128" s="39"/>
      <c r="C128" s="40"/>
      <c r="D128" s="217" t="s">
        <v>170</v>
      </c>
      <c r="E128" s="40"/>
      <c r="F128" s="218" t="s">
        <v>1472</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1473</v>
      </c>
      <c r="F129" s="202" t="s">
        <v>1474</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751</v>
      </c>
      <c r="D130" s="204" t="s">
        <v>162</v>
      </c>
      <c r="E130" s="205" t="s">
        <v>1475</v>
      </c>
      <c r="F130" s="206" t="s">
        <v>1476</v>
      </c>
      <c r="G130" s="207" t="s">
        <v>284</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1477</v>
      </c>
    </row>
    <row r="131" s="2" customFormat="1" ht="24.15" customHeight="1">
      <c r="A131" s="38"/>
      <c r="B131" s="39"/>
      <c r="C131" s="204" t="s">
        <v>1478</v>
      </c>
      <c r="D131" s="204" t="s">
        <v>162</v>
      </c>
      <c r="E131" s="205" t="s">
        <v>1279</v>
      </c>
      <c r="F131" s="206" t="s">
        <v>1280</v>
      </c>
      <c r="G131" s="207" t="s">
        <v>742</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309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309</v>
      </c>
      <c r="BM131" s="215" t="s">
        <v>1479</v>
      </c>
    </row>
    <row r="132" s="2" customFormat="1">
      <c r="A132" s="38"/>
      <c r="B132" s="39"/>
      <c r="C132" s="40"/>
      <c r="D132" s="217" t="s">
        <v>170</v>
      </c>
      <c r="E132" s="40"/>
      <c r="F132" s="218" t="s">
        <v>1282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1480</v>
      </c>
      <c r="F133" s="202" t="s">
        <v>1481</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755</v>
      </c>
      <c r="D134" s="204" t="s">
        <v>162</v>
      </c>
      <c r="E134" s="205" t="s">
        <v>1482</v>
      </c>
      <c r="F134" s="206" t="s">
        <v>1483</v>
      </c>
      <c r="G134" s="207" t="s">
        <v>742</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309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309</v>
      </c>
      <c r="BM134" s="215" t="s">
        <v>1484</v>
      </c>
    </row>
    <row r="135" s="2" customFormat="1">
      <c r="A135" s="38"/>
      <c r="B135" s="39"/>
      <c r="C135" s="40"/>
      <c r="D135" s="217" t="s">
        <v>170</v>
      </c>
      <c r="E135" s="40"/>
      <c r="F135" s="218" t="s">
        <v>1485</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775</v>
      </c>
      <c r="D136" s="254" t="s">
        <v>205</v>
      </c>
      <c r="E136" s="255" t="s">
        <v>1486</v>
      </c>
      <c r="F136" s="256" t="s">
        <v>1487</v>
      </c>
      <c r="G136" s="257" t="s">
        <v>742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399</v>
      </c>
      <c r="AT136" s="215" t="s">
        <v>205</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309</v>
      </c>
      <c r="BM136" s="215" t="s">
        <v>1488</v>
      </c>
    </row>
    <row r="137" s="12" customFormat="1" ht="22.8" customHeight="1">
      <c r="A137" s="12"/>
      <c r="B137" s="188"/>
      <c r="C137" s="189"/>
      <c r="D137" s="190" t="s">
        <v>71</v>
      </c>
      <c r="E137" s="202" t="s">
        <v>825</v>
      </c>
      <c r="F137" s="202" t="s">
        <v>826</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788</v>
      </c>
      <c r="D138" s="204" t="s">
        <v>162</v>
      </c>
      <c r="E138" s="205" t="s">
        <v>1489</v>
      </c>
      <c r="F138" s="206" t="s">
        <v>1490</v>
      </c>
      <c r="G138" s="207" t="s">
        <v>284</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309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309</v>
      </c>
      <c r="BM138" s="215" t="s">
        <v>1491</v>
      </c>
    </row>
    <row r="139" s="2" customFormat="1" ht="24.15" customHeight="1">
      <c r="A139" s="38"/>
      <c r="B139" s="39"/>
      <c r="C139" s="204" t="s">
        <v>803</v>
      </c>
      <c r="D139" s="204" t="s">
        <v>162</v>
      </c>
      <c r="E139" s="205" t="s">
        <v>1492</v>
      </c>
      <c r="F139" s="206" t="s">
        <v>1493</v>
      </c>
      <c r="G139" s="207" t="s">
        <v>284</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309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309</v>
      </c>
      <c r="BM139" s="215" t="s">
        <v>1494</v>
      </c>
    </row>
    <row r="140" s="2" customFormat="1" ht="24.15" customHeight="1">
      <c r="A140" s="38"/>
      <c r="B140" s="39"/>
      <c r="C140" s="204" t="s">
        <v>807</v>
      </c>
      <c r="D140" s="204" t="s">
        <v>162</v>
      </c>
      <c r="E140" s="205" t="s">
        <v>1495</v>
      </c>
      <c r="F140" s="206" t="s">
        <v>1496</v>
      </c>
      <c r="G140" s="207" t="s">
        <v>284</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309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309</v>
      </c>
      <c r="BM140" s="215" t="s">
        <v>1497</v>
      </c>
    </row>
    <row r="141" s="12" customFormat="1" ht="22.8" customHeight="1">
      <c r="A141" s="12"/>
      <c r="B141" s="188"/>
      <c r="C141" s="189"/>
      <c r="D141" s="190" t="s">
        <v>71</v>
      </c>
      <c r="E141" s="202" t="s">
        <v>852</v>
      </c>
      <c r="F141" s="202" t="s">
        <v>853</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318</v>
      </c>
      <c r="D142" s="204" t="s">
        <v>162</v>
      </c>
      <c r="E142" s="205" t="s">
        <v>1498</v>
      </c>
      <c r="F142" s="206" t="s">
        <v>1499</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309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309</v>
      </c>
      <c r="BM142" s="215" t="s">
        <v>1500</v>
      </c>
    </row>
    <row r="143" s="2" customFormat="1">
      <c r="A143" s="38"/>
      <c r="B143" s="39"/>
      <c r="C143" s="40"/>
      <c r="D143" s="217" t="s">
        <v>170</v>
      </c>
      <c r="E143" s="40"/>
      <c r="F143" s="218" t="s">
        <v>1501</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333</v>
      </c>
      <c r="D144" s="254" t="s">
        <v>205</v>
      </c>
      <c r="E144" s="255" t="s">
        <v>1502</v>
      </c>
      <c r="F144" s="256" t="s">
        <v>1503</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399</v>
      </c>
      <c r="AT144" s="215" t="s">
        <v>205</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309</v>
      </c>
      <c r="BM144" s="215" t="s">
        <v>1504</v>
      </c>
    </row>
    <row r="145" s="14" customFormat="1">
      <c r="A145" s="14"/>
      <c r="B145" s="232"/>
      <c r="C145" s="233"/>
      <c r="D145" s="217" t="s">
        <v>172</v>
      </c>
      <c r="E145" s="233"/>
      <c r="F145" s="235" t="s">
        <v>1505</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854</v>
      </c>
      <c r="F146" s="206" t="s">
        <v>855</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309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309</v>
      </c>
      <c r="BM146" s="215" t="s">
        <v>1506</v>
      </c>
    </row>
    <row r="147" s="2" customFormat="1" ht="37.8" customHeight="1">
      <c r="A147" s="38"/>
      <c r="B147" s="39"/>
      <c r="C147" s="204" t="s">
        <v>7</v>
      </c>
      <c r="D147" s="204" t="s">
        <v>162</v>
      </c>
      <c r="E147" s="205" t="s">
        <v>1507</v>
      </c>
      <c r="F147" s="206" t="s">
        <v>1508</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309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309</v>
      </c>
      <c r="BM147" s="215" t="s">
        <v>1509</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s0ePs48cdrXEg7FiWe8oqdTvQkEOmj6Mp4PTIPLOg+VbjnnY8IVBrEusD98lwAwU5wfCrUNBSXoqJEE8mEr0QQ==" hashValue="pwZ+MfhvSNcLEjKLFu4n8pGVMRef05Cs3J0qJ+kHrQbGDX7QdwQz+C1LebiYBWxj77eTklczwiwqB4c8u9MLC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273/6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273/6</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363</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783</v>
      </c>
      <c r="D95" s="204" t="s">
        <v>162</v>
      </c>
      <c r="E95" s="205" t="s">
        <v>1428</v>
      </c>
      <c r="F95" s="206" t="s">
        <v>1429</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1512</v>
      </c>
    </row>
    <row r="96" s="2" customFormat="1">
      <c r="A96" s="38"/>
      <c r="B96" s="39"/>
      <c r="C96" s="40"/>
      <c r="D96" s="217" t="s">
        <v>170</v>
      </c>
      <c r="E96" s="40"/>
      <c r="F96" s="218" t="s">
        <v>1431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788</v>
      </c>
      <c r="D97" s="204" t="s">
        <v>162</v>
      </c>
      <c r="E97" s="205" t="s">
        <v>1432</v>
      </c>
      <c r="F97" s="206" t="s">
        <v>1433</v>
      </c>
      <c r="G97" s="207" t="s">
        <v>742</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1513</v>
      </c>
    </row>
    <row r="98" s="12" customFormat="1" ht="22.8" customHeight="1">
      <c r="A98" s="12"/>
      <c r="B98" s="188"/>
      <c r="C98" s="189"/>
      <c r="D98" s="190" t="s">
        <v>71</v>
      </c>
      <c r="E98" s="202" t="s">
        <v>218</v>
      </c>
      <c r="F98" s="202" t="s">
        <v>490</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346</v>
      </c>
      <c r="D99" s="204" t="s">
        <v>162</v>
      </c>
      <c r="E99" s="205" t="s">
        <v>492</v>
      </c>
      <c r="F99" s="206" t="s">
        <v>493</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1435</v>
      </c>
    </row>
    <row r="100" s="2" customFormat="1">
      <c r="A100" s="38"/>
      <c r="B100" s="39"/>
      <c r="C100" s="40"/>
      <c r="D100" s="217" t="s">
        <v>170</v>
      </c>
      <c r="E100" s="40"/>
      <c r="F100" s="218" t="s">
        <v>495</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586</v>
      </c>
      <c r="D101" s="204" t="s">
        <v>162</v>
      </c>
      <c r="E101" s="205" t="s">
        <v>1436</v>
      </c>
      <c r="F101" s="206" t="s">
        <v>1437</v>
      </c>
      <c r="G101" s="207" t="s">
        <v>1261</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1514</v>
      </c>
    </row>
    <row r="102" s="2" customFormat="1">
      <c r="A102" s="38"/>
      <c r="B102" s="39"/>
      <c r="C102" s="40"/>
      <c r="D102" s="217" t="s">
        <v>170</v>
      </c>
      <c r="E102" s="40"/>
      <c r="F102" s="218" t="s">
        <v>1439</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1440</v>
      </c>
      <c r="D103" s="204" t="s">
        <v>162</v>
      </c>
      <c r="E103" s="205" t="s">
        <v>1441</v>
      </c>
      <c r="F103" s="206" t="s">
        <v>1442</v>
      </c>
      <c r="G103" s="207" t="s">
        <v>284</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1515</v>
      </c>
    </row>
    <row r="104" s="2" customFormat="1">
      <c r="A104" s="38"/>
      <c r="B104" s="39"/>
      <c r="C104" s="40"/>
      <c r="D104" s="217" t="s">
        <v>170</v>
      </c>
      <c r="E104" s="40"/>
      <c r="F104" s="218" t="s">
        <v>1439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803</v>
      </c>
      <c r="D105" s="204" t="s">
        <v>162</v>
      </c>
      <c r="E105" s="205" t="s">
        <v>1444</v>
      </c>
      <c r="F105" s="206" t="s">
        <v>1445</v>
      </c>
      <c r="G105" s="207" t="s">
        <v>742</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1516</v>
      </c>
    </row>
    <row r="106" s="2" customFormat="1" ht="37.8" customHeight="1">
      <c r="A106" s="38"/>
      <c r="B106" s="39"/>
      <c r="C106" s="204" t="s">
        <v>167</v>
      </c>
      <c r="D106" s="204" t="s">
        <v>162</v>
      </c>
      <c r="E106" s="205" t="s">
        <v>1447</v>
      </c>
      <c r="F106" s="206" t="s">
        <v>1448</v>
      </c>
      <c r="G106" s="207" t="s">
        <v>284</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1449</v>
      </c>
    </row>
    <row r="107" s="2" customFormat="1" ht="37.8" customHeight="1">
      <c r="A107" s="38"/>
      <c r="B107" s="39"/>
      <c r="C107" s="204" t="s">
        <v>739</v>
      </c>
      <c r="D107" s="204" t="s">
        <v>162</v>
      </c>
      <c r="E107" s="205" t="s">
        <v>1450</v>
      </c>
      <c r="F107" s="206" t="s">
        <v>1451</v>
      </c>
      <c r="G107" s="207" t="s">
        <v>284</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1517</v>
      </c>
    </row>
    <row r="108" s="2" customFormat="1">
      <c r="A108" s="38"/>
      <c r="B108" s="39"/>
      <c r="C108" s="40"/>
      <c r="D108" s="217" t="s">
        <v>170</v>
      </c>
      <c r="E108" s="40"/>
      <c r="F108" s="218" t="s">
        <v>1453</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521</v>
      </c>
      <c r="F109" s="202" t="s">
        <v>522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1454</v>
      </c>
      <c r="F110" s="206" t="s">
        <v>1455</v>
      </c>
      <c r="G110" s="207" t="s">
        <v>526</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1456</v>
      </c>
    </row>
    <row r="111" s="2" customFormat="1">
      <c r="A111" s="38"/>
      <c r="B111" s="39"/>
      <c r="C111" s="40"/>
      <c r="D111" s="217" t="s">
        <v>170</v>
      </c>
      <c r="E111" s="40"/>
      <c r="F111" s="218" t="s">
        <v>528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530</v>
      </c>
      <c r="F112" s="206" t="s">
        <v>531</v>
      </c>
      <c r="G112" s="207" t="s">
        <v>526</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1457</v>
      </c>
    </row>
    <row r="113" s="2" customFormat="1">
      <c r="A113" s="38"/>
      <c r="B113" s="39"/>
      <c r="C113" s="40"/>
      <c r="D113" s="217" t="s">
        <v>170</v>
      </c>
      <c r="E113" s="40"/>
      <c r="F113" s="218" t="s">
        <v>533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195</v>
      </c>
      <c r="D114" s="204" t="s">
        <v>162</v>
      </c>
      <c r="E114" s="205" t="s">
        <v>535</v>
      </c>
      <c r="F114" s="206" t="s">
        <v>536</v>
      </c>
      <c r="G114" s="207" t="s">
        <v>526</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1458</v>
      </c>
    </row>
    <row r="115" s="2" customFormat="1">
      <c r="A115" s="38"/>
      <c r="B115" s="39"/>
      <c r="C115" s="40"/>
      <c r="D115" s="217" t="s">
        <v>170</v>
      </c>
      <c r="E115" s="40"/>
      <c r="F115" s="218" t="s">
        <v>533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1518</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204</v>
      </c>
      <c r="D117" s="204" t="s">
        <v>162</v>
      </c>
      <c r="E117" s="205" t="s">
        <v>540</v>
      </c>
      <c r="F117" s="206" t="s">
        <v>541</v>
      </c>
      <c r="G117" s="207" t="s">
        <v>526</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1460</v>
      </c>
    </row>
    <row r="118" s="2" customFormat="1">
      <c r="A118" s="38"/>
      <c r="B118" s="39"/>
      <c r="C118" s="40"/>
      <c r="D118" s="217" t="s">
        <v>170</v>
      </c>
      <c r="E118" s="40"/>
      <c r="F118" s="218" t="s">
        <v>543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544</v>
      </c>
      <c r="F119" s="202" t="s">
        <v>545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547</v>
      </c>
      <c r="F120" s="206" t="s">
        <v>548</v>
      </c>
      <c r="G120" s="207" t="s">
        <v>526</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1461</v>
      </c>
    </row>
    <row r="121" s="2" customFormat="1">
      <c r="A121" s="38"/>
      <c r="B121" s="39"/>
      <c r="C121" s="40"/>
      <c r="D121" s="217" t="s">
        <v>170</v>
      </c>
      <c r="E121" s="40"/>
      <c r="F121" s="218" t="s">
        <v>550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633</v>
      </c>
      <c r="F122" s="191" t="s">
        <v>634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1462</v>
      </c>
      <c r="F123" s="202" t="s">
        <v>1463</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1464</v>
      </c>
      <c r="D124" s="204" t="s">
        <v>162</v>
      </c>
      <c r="E124" s="205" t="s">
        <v>1465</v>
      </c>
      <c r="F124" s="206" t="s">
        <v>1466</v>
      </c>
      <c r="G124" s="207" t="s">
        <v>284</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309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309</v>
      </c>
      <c r="BM124" s="215" t="s">
        <v>1519</v>
      </c>
    </row>
    <row r="125" s="2" customFormat="1">
      <c r="A125" s="38"/>
      <c r="B125" s="39"/>
      <c r="C125" s="40"/>
      <c r="D125" s="217" t="s">
        <v>170</v>
      </c>
      <c r="E125" s="40"/>
      <c r="F125" s="218" t="s">
        <v>1468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747</v>
      </c>
      <c r="D126" s="204" t="s">
        <v>162</v>
      </c>
      <c r="E126" s="205" t="s">
        <v>1469</v>
      </c>
      <c r="F126" s="206" t="s">
        <v>1470</v>
      </c>
      <c r="G126" s="207" t="s">
        <v>742</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309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309</v>
      </c>
      <c r="BM126" s="215" t="s">
        <v>1520</v>
      </c>
    </row>
    <row r="127" s="2" customFormat="1">
      <c r="A127" s="38"/>
      <c r="B127" s="39"/>
      <c r="C127" s="40"/>
      <c r="D127" s="217" t="s">
        <v>170</v>
      </c>
      <c r="E127" s="40"/>
      <c r="F127" s="218" t="s">
        <v>1472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1473</v>
      </c>
      <c r="F128" s="202" t="s">
        <v>1474</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1521</v>
      </c>
      <c r="D129" s="204" t="s">
        <v>162</v>
      </c>
      <c r="E129" s="205" t="s">
        <v>1475</v>
      </c>
      <c r="F129" s="206" t="s">
        <v>1476</v>
      </c>
      <c r="G129" s="207" t="s">
        <v>284</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309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309</v>
      </c>
      <c r="BM129" s="215" t="s">
        <v>1522</v>
      </c>
    </row>
    <row r="130" s="2" customFormat="1" ht="24.15" customHeight="1">
      <c r="A130" s="38"/>
      <c r="B130" s="39"/>
      <c r="C130" s="204" t="s">
        <v>751</v>
      </c>
      <c r="D130" s="204" t="s">
        <v>162</v>
      </c>
      <c r="E130" s="205" t="s">
        <v>1279</v>
      </c>
      <c r="F130" s="206" t="s">
        <v>1280</v>
      </c>
      <c r="G130" s="207" t="s">
        <v>742</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1523</v>
      </c>
    </row>
    <row r="131" s="2" customFormat="1">
      <c r="A131" s="38"/>
      <c r="B131" s="39"/>
      <c r="C131" s="40"/>
      <c r="D131" s="217" t="s">
        <v>170</v>
      </c>
      <c r="E131" s="40"/>
      <c r="F131" s="218" t="s">
        <v>1282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1480</v>
      </c>
      <c r="F132" s="202" t="s">
        <v>1481</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1478</v>
      </c>
      <c r="D133" s="204" t="s">
        <v>162</v>
      </c>
      <c r="E133" s="205" t="s">
        <v>1482</v>
      </c>
      <c r="F133" s="206" t="s">
        <v>1483</v>
      </c>
      <c r="G133" s="207" t="s">
        <v>742</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309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309</v>
      </c>
      <c r="BM133" s="215" t="s">
        <v>1524</v>
      </c>
    </row>
    <row r="134" s="2" customFormat="1">
      <c r="A134" s="38"/>
      <c r="B134" s="39"/>
      <c r="C134" s="40"/>
      <c r="D134" s="217" t="s">
        <v>170</v>
      </c>
      <c r="E134" s="40"/>
      <c r="F134" s="218" t="s">
        <v>1485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755</v>
      </c>
      <c r="D135" s="254" t="s">
        <v>205</v>
      </c>
      <c r="E135" s="255" t="s">
        <v>1486</v>
      </c>
      <c r="F135" s="256" t="s">
        <v>1487</v>
      </c>
      <c r="G135" s="257" t="s">
        <v>742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399</v>
      </c>
      <c r="AT135" s="215" t="s">
        <v>205</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309</v>
      </c>
      <c r="BM135" s="215" t="s">
        <v>1525</v>
      </c>
    </row>
    <row r="136" s="12" customFormat="1" ht="22.8" customHeight="1">
      <c r="A136" s="12"/>
      <c r="B136" s="188"/>
      <c r="C136" s="189"/>
      <c r="D136" s="190" t="s">
        <v>71</v>
      </c>
      <c r="E136" s="202" t="s">
        <v>825</v>
      </c>
      <c r="F136" s="202" t="s">
        <v>826</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759</v>
      </c>
      <c r="D137" s="204" t="s">
        <v>162</v>
      </c>
      <c r="E137" s="205" t="s">
        <v>1489</v>
      </c>
      <c r="F137" s="206" t="s">
        <v>1490</v>
      </c>
      <c r="G137" s="207" t="s">
        <v>284</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309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309</v>
      </c>
      <c r="BM137" s="215" t="s">
        <v>1526</v>
      </c>
    </row>
    <row r="138" s="2" customFormat="1" ht="24.15" customHeight="1">
      <c r="A138" s="38"/>
      <c r="B138" s="39"/>
      <c r="C138" s="204" t="s">
        <v>766</v>
      </c>
      <c r="D138" s="204" t="s">
        <v>162</v>
      </c>
      <c r="E138" s="205" t="s">
        <v>1492</v>
      </c>
      <c r="F138" s="206" t="s">
        <v>1493</v>
      </c>
      <c r="G138" s="207" t="s">
        <v>284</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309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309</v>
      </c>
      <c r="BM138" s="215" t="s">
        <v>1527</v>
      </c>
    </row>
    <row r="139" s="2" customFormat="1" ht="24.15" customHeight="1">
      <c r="A139" s="38"/>
      <c r="B139" s="39"/>
      <c r="C139" s="204" t="s">
        <v>775</v>
      </c>
      <c r="D139" s="204" t="s">
        <v>162</v>
      </c>
      <c r="E139" s="205" t="s">
        <v>1495</v>
      </c>
      <c r="F139" s="206" t="s">
        <v>1496</v>
      </c>
      <c r="G139" s="207" t="s">
        <v>284</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309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309</v>
      </c>
      <c r="BM139" s="215" t="s">
        <v>1528</v>
      </c>
    </row>
    <row r="140" s="12" customFormat="1" ht="22.8" customHeight="1">
      <c r="A140" s="12"/>
      <c r="B140" s="188"/>
      <c r="C140" s="189"/>
      <c r="D140" s="190" t="s">
        <v>71</v>
      </c>
      <c r="E140" s="202" t="s">
        <v>852</v>
      </c>
      <c r="F140" s="202" t="s">
        <v>853</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318</v>
      </c>
      <c r="D141" s="204" t="s">
        <v>162</v>
      </c>
      <c r="E141" s="205" t="s">
        <v>1498</v>
      </c>
      <c r="F141" s="206" t="s">
        <v>1499</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309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309</v>
      </c>
      <c r="BM141" s="215" t="s">
        <v>1500</v>
      </c>
    </row>
    <row r="142" s="2" customFormat="1">
      <c r="A142" s="38"/>
      <c r="B142" s="39"/>
      <c r="C142" s="40"/>
      <c r="D142" s="217" t="s">
        <v>170</v>
      </c>
      <c r="E142" s="40"/>
      <c r="F142" s="218" t="s">
        <v>1501</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333</v>
      </c>
      <c r="D143" s="254" t="s">
        <v>205</v>
      </c>
      <c r="E143" s="255" t="s">
        <v>1502</v>
      </c>
      <c r="F143" s="256" t="s">
        <v>1503</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399</v>
      </c>
      <c r="AT143" s="215" t="s">
        <v>205</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309</v>
      </c>
      <c r="BM143" s="215" t="s">
        <v>1504</v>
      </c>
    </row>
    <row r="144" s="14" customFormat="1">
      <c r="A144" s="14"/>
      <c r="B144" s="232"/>
      <c r="C144" s="233"/>
      <c r="D144" s="217" t="s">
        <v>172</v>
      </c>
      <c r="E144" s="233"/>
      <c r="F144" s="235" t="s">
        <v>1505</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854</v>
      </c>
      <c r="F145" s="206" t="s">
        <v>855</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309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309</v>
      </c>
      <c r="BM145" s="215" t="s">
        <v>1506</v>
      </c>
    </row>
    <row r="146" s="2" customFormat="1" ht="37.8" customHeight="1">
      <c r="A146" s="38"/>
      <c r="B146" s="39"/>
      <c r="C146" s="204" t="s">
        <v>7</v>
      </c>
      <c r="D146" s="204" t="s">
        <v>162</v>
      </c>
      <c r="E146" s="205" t="s">
        <v>1507</v>
      </c>
      <c r="F146" s="206" t="s">
        <v>1508</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309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309</v>
      </c>
      <c r="BM146" s="215" t="s">
        <v>1509</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dh6aKMxHbFJ3kSs9Ajbtmdo1OlM9Drpq83qwVN96wiTGDuGP3cLJalEXey8+gp1U8SyyemLPfZNq7dXsDsqvxQ==" hashValue="xvjaKr8peMh7KT5Cmg4NC7B467XlehugJ2wvqFJRPQkE81yej5cTYcmB+r4ud0sv12zKsT1Tcp+nKLR6AZIXx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273/6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273/6</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363</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783</v>
      </c>
      <c r="D95" s="204" t="s">
        <v>162</v>
      </c>
      <c r="E95" s="205" t="s">
        <v>1428</v>
      </c>
      <c r="F95" s="206" t="s">
        <v>1429</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1512</v>
      </c>
    </row>
    <row r="96" s="2" customFormat="1">
      <c r="A96" s="38"/>
      <c r="B96" s="39"/>
      <c r="C96" s="40"/>
      <c r="D96" s="217" t="s">
        <v>170</v>
      </c>
      <c r="E96" s="40"/>
      <c r="F96" s="218" t="s">
        <v>1431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788</v>
      </c>
      <c r="D97" s="204" t="s">
        <v>162</v>
      </c>
      <c r="E97" s="205" t="s">
        <v>1432</v>
      </c>
      <c r="F97" s="206" t="s">
        <v>1433</v>
      </c>
      <c r="G97" s="207" t="s">
        <v>742</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1513</v>
      </c>
    </row>
    <row r="98" s="12" customFormat="1" ht="22.8" customHeight="1">
      <c r="A98" s="12"/>
      <c r="B98" s="188"/>
      <c r="C98" s="189"/>
      <c r="D98" s="190" t="s">
        <v>71</v>
      </c>
      <c r="E98" s="202" t="s">
        <v>218</v>
      </c>
      <c r="F98" s="202" t="s">
        <v>490</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346</v>
      </c>
      <c r="D99" s="204" t="s">
        <v>162</v>
      </c>
      <c r="E99" s="205" t="s">
        <v>492</v>
      </c>
      <c r="F99" s="206" t="s">
        <v>493</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1435</v>
      </c>
    </row>
    <row r="100" s="2" customFormat="1">
      <c r="A100" s="38"/>
      <c r="B100" s="39"/>
      <c r="C100" s="40"/>
      <c r="D100" s="217" t="s">
        <v>170</v>
      </c>
      <c r="E100" s="40"/>
      <c r="F100" s="218" t="s">
        <v>495</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586</v>
      </c>
      <c r="D101" s="204" t="s">
        <v>162</v>
      </c>
      <c r="E101" s="205" t="s">
        <v>1436</v>
      </c>
      <c r="F101" s="206" t="s">
        <v>1437</v>
      </c>
      <c r="G101" s="207" t="s">
        <v>1261</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1514</v>
      </c>
    </row>
    <row r="102" s="2" customFormat="1">
      <c r="A102" s="38"/>
      <c r="B102" s="39"/>
      <c r="C102" s="40"/>
      <c r="D102" s="217" t="s">
        <v>170</v>
      </c>
      <c r="E102" s="40"/>
      <c r="F102" s="218" t="s">
        <v>1439</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1440</v>
      </c>
      <c r="D103" s="204" t="s">
        <v>162</v>
      </c>
      <c r="E103" s="205" t="s">
        <v>1441</v>
      </c>
      <c r="F103" s="206" t="s">
        <v>1442</v>
      </c>
      <c r="G103" s="207" t="s">
        <v>284</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1515</v>
      </c>
    </row>
    <row r="104" s="2" customFormat="1">
      <c r="A104" s="38"/>
      <c r="B104" s="39"/>
      <c r="C104" s="40"/>
      <c r="D104" s="217" t="s">
        <v>170</v>
      </c>
      <c r="E104" s="40"/>
      <c r="F104" s="218" t="s">
        <v>1439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803</v>
      </c>
      <c r="D105" s="204" t="s">
        <v>162</v>
      </c>
      <c r="E105" s="205" t="s">
        <v>1444</v>
      </c>
      <c r="F105" s="206" t="s">
        <v>1445</v>
      </c>
      <c r="G105" s="207" t="s">
        <v>742</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1516</v>
      </c>
    </row>
    <row r="106" s="2" customFormat="1" ht="37.8" customHeight="1">
      <c r="A106" s="38"/>
      <c r="B106" s="39"/>
      <c r="C106" s="204" t="s">
        <v>167</v>
      </c>
      <c r="D106" s="204" t="s">
        <v>162</v>
      </c>
      <c r="E106" s="205" t="s">
        <v>1447</v>
      </c>
      <c r="F106" s="206" t="s">
        <v>1448</v>
      </c>
      <c r="G106" s="207" t="s">
        <v>284</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1449</v>
      </c>
    </row>
    <row r="107" s="2" customFormat="1" ht="37.8" customHeight="1">
      <c r="A107" s="38"/>
      <c r="B107" s="39"/>
      <c r="C107" s="204" t="s">
        <v>739</v>
      </c>
      <c r="D107" s="204" t="s">
        <v>162</v>
      </c>
      <c r="E107" s="205" t="s">
        <v>1450</v>
      </c>
      <c r="F107" s="206" t="s">
        <v>1451</v>
      </c>
      <c r="G107" s="207" t="s">
        <v>284</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1517</v>
      </c>
    </row>
    <row r="108" s="2" customFormat="1">
      <c r="A108" s="38"/>
      <c r="B108" s="39"/>
      <c r="C108" s="40"/>
      <c r="D108" s="217" t="s">
        <v>170</v>
      </c>
      <c r="E108" s="40"/>
      <c r="F108" s="218" t="s">
        <v>1453</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521</v>
      </c>
      <c r="F109" s="202" t="s">
        <v>522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1454</v>
      </c>
      <c r="F110" s="206" t="s">
        <v>1455</v>
      </c>
      <c r="G110" s="207" t="s">
        <v>526</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1456</v>
      </c>
    </row>
    <row r="111" s="2" customFormat="1">
      <c r="A111" s="38"/>
      <c r="B111" s="39"/>
      <c r="C111" s="40"/>
      <c r="D111" s="217" t="s">
        <v>170</v>
      </c>
      <c r="E111" s="40"/>
      <c r="F111" s="218" t="s">
        <v>528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530</v>
      </c>
      <c r="F112" s="206" t="s">
        <v>531</v>
      </c>
      <c r="G112" s="207" t="s">
        <v>526</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1457</v>
      </c>
    </row>
    <row r="113" s="2" customFormat="1">
      <c r="A113" s="38"/>
      <c r="B113" s="39"/>
      <c r="C113" s="40"/>
      <c r="D113" s="217" t="s">
        <v>170</v>
      </c>
      <c r="E113" s="40"/>
      <c r="F113" s="218" t="s">
        <v>533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195</v>
      </c>
      <c r="D114" s="204" t="s">
        <v>162</v>
      </c>
      <c r="E114" s="205" t="s">
        <v>535</v>
      </c>
      <c r="F114" s="206" t="s">
        <v>536</v>
      </c>
      <c r="G114" s="207" t="s">
        <v>526</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1458</v>
      </c>
    </row>
    <row r="115" s="2" customFormat="1">
      <c r="A115" s="38"/>
      <c r="B115" s="39"/>
      <c r="C115" s="40"/>
      <c r="D115" s="217" t="s">
        <v>170</v>
      </c>
      <c r="E115" s="40"/>
      <c r="F115" s="218" t="s">
        <v>533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1518</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204</v>
      </c>
      <c r="D117" s="204" t="s">
        <v>162</v>
      </c>
      <c r="E117" s="205" t="s">
        <v>540</v>
      </c>
      <c r="F117" s="206" t="s">
        <v>541</v>
      </c>
      <c r="G117" s="207" t="s">
        <v>526</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1460</v>
      </c>
    </row>
    <row r="118" s="2" customFormat="1">
      <c r="A118" s="38"/>
      <c r="B118" s="39"/>
      <c r="C118" s="40"/>
      <c r="D118" s="217" t="s">
        <v>170</v>
      </c>
      <c r="E118" s="40"/>
      <c r="F118" s="218" t="s">
        <v>543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544</v>
      </c>
      <c r="F119" s="202" t="s">
        <v>545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547</v>
      </c>
      <c r="F120" s="206" t="s">
        <v>548</v>
      </c>
      <c r="G120" s="207" t="s">
        <v>526</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1461</v>
      </c>
    </row>
    <row r="121" s="2" customFormat="1">
      <c r="A121" s="38"/>
      <c r="B121" s="39"/>
      <c r="C121" s="40"/>
      <c r="D121" s="217" t="s">
        <v>170</v>
      </c>
      <c r="E121" s="40"/>
      <c r="F121" s="218" t="s">
        <v>550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633</v>
      </c>
      <c r="F122" s="191" t="s">
        <v>634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1462</v>
      </c>
      <c r="F123" s="202" t="s">
        <v>1463</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1464</v>
      </c>
      <c r="D124" s="204" t="s">
        <v>162</v>
      </c>
      <c r="E124" s="205" t="s">
        <v>1465</v>
      </c>
      <c r="F124" s="206" t="s">
        <v>1466</v>
      </c>
      <c r="G124" s="207" t="s">
        <v>284</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309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309</v>
      </c>
      <c r="BM124" s="215" t="s">
        <v>1519</v>
      </c>
    </row>
    <row r="125" s="2" customFormat="1">
      <c r="A125" s="38"/>
      <c r="B125" s="39"/>
      <c r="C125" s="40"/>
      <c r="D125" s="217" t="s">
        <v>170</v>
      </c>
      <c r="E125" s="40"/>
      <c r="F125" s="218" t="s">
        <v>1468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747</v>
      </c>
      <c r="D126" s="204" t="s">
        <v>162</v>
      </c>
      <c r="E126" s="205" t="s">
        <v>1469</v>
      </c>
      <c r="F126" s="206" t="s">
        <v>1470</v>
      </c>
      <c r="G126" s="207" t="s">
        <v>742</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309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309</v>
      </c>
      <c r="BM126" s="215" t="s">
        <v>1520</v>
      </c>
    </row>
    <row r="127" s="2" customFormat="1">
      <c r="A127" s="38"/>
      <c r="B127" s="39"/>
      <c r="C127" s="40"/>
      <c r="D127" s="217" t="s">
        <v>170</v>
      </c>
      <c r="E127" s="40"/>
      <c r="F127" s="218" t="s">
        <v>1472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1473</v>
      </c>
      <c r="F128" s="202" t="s">
        <v>1474</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1521</v>
      </c>
      <c r="D129" s="204" t="s">
        <v>162</v>
      </c>
      <c r="E129" s="205" t="s">
        <v>1475</v>
      </c>
      <c r="F129" s="206" t="s">
        <v>1476</v>
      </c>
      <c r="G129" s="207" t="s">
        <v>284</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309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309</v>
      </c>
      <c r="BM129" s="215" t="s">
        <v>1522</v>
      </c>
    </row>
    <row r="130" s="2" customFormat="1" ht="24.15" customHeight="1">
      <c r="A130" s="38"/>
      <c r="B130" s="39"/>
      <c r="C130" s="204" t="s">
        <v>751</v>
      </c>
      <c r="D130" s="204" t="s">
        <v>162</v>
      </c>
      <c r="E130" s="205" t="s">
        <v>1279</v>
      </c>
      <c r="F130" s="206" t="s">
        <v>1280</v>
      </c>
      <c r="G130" s="207" t="s">
        <v>742</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1523</v>
      </c>
    </row>
    <row r="131" s="2" customFormat="1">
      <c r="A131" s="38"/>
      <c r="B131" s="39"/>
      <c r="C131" s="40"/>
      <c r="D131" s="217" t="s">
        <v>170</v>
      </c>
      <c r="E131" s="40"/>
      <c r="F131" s="218" t="s">
        <v>1282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1480</v>
      </c>
      <c r="F132" s="202" t="s">
        <v>1481</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1478</v>
      </c>
      <c r="D133" s="204" t="s">
        <v>162</v>
      </c>
      <c r="E133" s="205" t="s">
        <v>1482</v>
      </c>
      <c r="F133" s="206" t="s">
        <v>1483</v>
      </c>
      <c r="G133" s="207" t="s">
        <v>742</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309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309</v>
      </c>
      <c r="BM133" s="215" t="s">
        <v>1524</v>
      </c>
    </row>
    <row r="134" s="2" customFormat="1">
      <c r="A134" s="38"/>
      <c r="B134" s="39"/>
      <c r="C134" s="40"/>
      <c r="D134" s="217" t="s">
        <v>170</v>
      </c>
      <c r="E134" s="40"/>
      <c r="F134" s="218" t="s">
        <v>1485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755</v>
      </c>
      <c r="D135" s="254" t="s">
        <v>205</v>
      </c>
      <c r="E135" s="255" t="s">
        <v>1486</v>
      </c>
      <c r="F135" s="256" t="s">
        <v>1487</v>
      </c>
      <c r="G135" s="257" t="s">
        <v>742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399</v>
      </c>
      <c r="AT135" s="215" t="s">
        <v>205</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309</v>
      </c>
      <c r="BM135" s="215" t="s">
        <v>1525</v>
      </c>
    </row>
    <row r="136" s="12" customFormat="1" ht="22.8" customHeight="1">
      <c r="A136" s="12"/>
      <c r="B136" s="188"/>
      <c r="C136" s="189"/>
      <c r="D136" s="190" t="s">
        <v>71</v>
      </c>
      <c r="E136" s="202" t="s">
        <v>825</v>
      </c>
      <c r="F136" s="202" t="s">
        <v>826</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759</v>
      </c>
      <c r="D137" s="204" t="s">
        <v>162</v>
      </c>
      <c r="E137" s="205" t="s">
        <v>1489</v>
      </c>
      <c r="F137" s="206" t="s">
        <v>1490</v>
      </c>
      <c r="G137" s="207" t="s">
        <v>284</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309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309</v>
      </c>
      <c r="BM137" s="215" t="s">
        <v>1526</v>
      </c>
    </row>
    <row r="138" s="2" customFormat="1" ht="24.15" customHeight="1">
      <c r="A138" s="38"/>
      <c r="B138" s="39"/>
      <c r="C138" s="204" t="s">
        <v>766</v>
      </c>
      <c r="D138" s="204" t="s">
        <v>162</v>
      </c>
      <c r="E138" s="205" t="s">
        <v>1492</v>
      </c>
      <c r="F138" s="206" t="s">
        <v>1493</v>
      </c>
      <c r="G138" s="207" t="s">
        <v>284</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309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309</v>
      </c>
      <c r="BM138" s="215" t="s">
        <v>1527</v>
      </c>
    </row>
    <row r="139" s="2" customFormat="1" ht="24.15" customHeight="1">
      <c r="A139" s="38"/>
      <c r="B139" s="39"/>
      <c r="C139" s="204" t="s">
        <v>775</v>
      </c>
      <c r="D139" s="204" t="s">
        <v>162</v>
      </c>
      <c r="E139" s="205" t="s">
        <v>1495</v>
      </c>
      <c r="F139" s="206" t="s">
        <v>1496</v>
      </c>
      <c r="G139" s="207" t="s">
        <v>284</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309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309</v>
      </c>
      <c r="BM139" s="215" t="s">
        <v>1528</v>
      </c>
    </row>
    <row r="140" s="12" customFormat="1" ht="22.8" customHeight="1">
      <c r="A140" s="12"/>
      <c r="B140" s="188"/>
      <c r="C140" s="189"/>
      <c r="D140" s="190" t="s">
        <v>71</v>
      </c>
      <c r="E140" s="202" t="s">
        <v>852</v>
      </c>
      <c r="F140" s="202" t="s">
        <v>853</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318</v>
      </c>
      <c r="D141" s="204" t="s">
        <v>162</v>
      </c>
      <c r="E141" s="205" t="s">
        <v>1498</v>
      </c>
      <c r="F141" s="206" t="s">
        <v>1499</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309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309</v>
      </c>
      <c r="BM141" s="215" t="s">
        <v>1500</v>
      </c>
    </row>
    <row r="142" s="2" customFormat="1">
      <c r="A142" s="38"/>
      <c r="B142" s="39"/>
      <c r="C142" s="40"/>
      <c r="D142" s="217" t="s">
        <v>170</v>
      </c>
      <c r="E142" s="40"/>
      <c r="F142" s="218" t="s">
        <v>1501</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333</v>
      </c>
      <c r="D143" s="254" t="s">
        <v>205</v>
      </c>
      <c r="E143" s="255" t="s">
        <v>1502</v>
      </c>
      <c r="F143" s="256" t="s">
        <v>1503</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399</v>
      </c>
      <c r="AT143" s="215" t="s">
        <v>205</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309</v>
      </c>
      <c r="BM143" s="215" t="s">
        <v>1504</v>
      </c>
    </row>
    <row r="144" s="14" customFormat="1">
      <c r="A144" s="14"/>
      <c r="B144" s="232"/>
      <c r="C144" s="233"/>
      <c r="D144" s="217" t="s">
        <v>172</v>
      </c>
      <c r="E144" s="233"/>
      <c r="F144" s="235" t="s">
        <v>1505</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854</v>
      </c>
      <c r="F145" s="206" t="s">
        <v>855</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309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309</v>
      </c>
      <c r="BM145" s="215" t="s">
        <v>1506</v>
      </c>
    </row>
    <row r="146" s="2" customFormat="1" ht="37.8" customHeight="1">
      <c r="A146" s="38"/>
      <c r="B146" s="39"/>
      <c r="C146" s="204" t="s">
        <v>7</v>
      </c>
      <c r="D146" s="204" t="s">
        <v>162</v>
      </c>
      <c r="E146" s="205" t="s">
        <v>1507</v>
      </c>
      <c r="F146" s="206" t="s">
        <v>1508</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309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309</v>
      </c>
      <c r="BM146" s="215" t="s">
        <v>1509</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LyImcinum77PGGQJ4ibW4oweAVc/f+KOgzhvDw5aj5zQAbe53Yl5l7Aef2XakLd6DOEfEIK2MGgne1S0K1Zs5A==" hashValue="IKImWDgNSj6rRHultWjTJRTVipK85Ht23XYcq8cjpm/hbpAZ5PmH8PYJv5nU4jrdBWsBGpKVwekdocX0N+UXf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1531</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1421</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1532</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273/6</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633</v>
      </c>
      <c r="F84" s="191" t="s">
        <v>634</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1473</v>
      </c>
      <c r="F85" s="202" t="s">
        <v>1474</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1475</v>
      </c>
      <c r="F86" s="206" t="s">
        <v>1476</v>
      </c>
      <c r="G86" s="207" t="s">
        <v>284</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309</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309</v>
      </c>
      <c r="BM86" s="215" t="s">
        <v>1533</v>
      </c>
    </row>
    <row r="87" s="2" customFormat="1" ht="24.15" customHeight="1">
      <c r="A87" s="38"/>
      <c r="B87" s="39"/>
      <c r="C87" s="204" t="s">
        <v>168</v>
      </c>
      <c r="D87" s="204" t="s">
        <v>162</v>
      </c>
      <c r="E87" s="205" t="s">
        <v>1534</v>
      </c>
      <c r="F87" s="206" t="s">
        <v>1535</v>
      </c>
      <c r="G87" s="207" t="s">
        <v>284</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309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309</v>
      </c>
      <c r="BM87" s="215" t="s">
        <v>1536</v>
      </c>
    </row>
    <row r="88" s="2" customFormat="1" ht="24.15" customHeight="1">
      <c r="A88" s="38"/>
      <c r="B88" s="39"/>
      <c r="C88" s="204" t="s">
        <v>161</v>
      </c>
      <c r="D88" s="204" t="s">
        <v>162</v>
      </c>
      <c r="E88" s="205" t="s">
        <v>1537</v>
      </c>
      <c r="F88" s="206" t="s">
        <v>1538</v>
      </c>
      <c r="G88" s="207" t="s">
        <v>284</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309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309</v>
      </c>
      <c r="BM88" s="215" t="s">
        <v>1539</v>
      </c>
    </row>
    <row r="89" s="2" customFormat="1" ht="24.15" customHeight="1">
      <c r="A89" s="38"/>
      <c r="B89" s="39"/>
      <c r="C89" s="204" t="s">
        <v>184</v>
      </c>
      <c r="D89" s="204" t="s">
        <v>162</v>
      </c>
      <c r="E89" s="205" t="s">
        <v>1540</v>
      </c>
      <c r="F89" s="206" t="s">
        <v>1541</v>
      </c>
      <c r="G89" s="207" t="s">
        <v>1261</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309</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309</v>
      </c>
      <c r="BM89" s="215" t="s">
        <v>1542</v>
      </c>
    </row>
    <row r="90" s="2" customFormat="1">
      <c r="A90" s="38"/>
      <c r="B90" s="39"/>
      <c r="C90" s="40"/>
      <c r="D90" s="217" t="s">
        <v>170</v>
      </c>
      <c r="E90" s="40"/>
      <c r="F90" s="218" t="s">
        <v>1543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1544</v>
      </c>
      <c r="F91" s="206" t="s">
        <v>1545</v>
      </c>
      <c r="G91" s="207" t="s">
        <v>1261</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309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309</v>
      </c>
      <c r="BM91" s="215" t="s">
        <v>1546</v>
      </c>
    </row>
    <row r="92" s="2" customFormat="1">
      <c r="A92" s="38"/>
      <c r="B92" s="39"/>
      <c r="C92" s="40"/>
      <c r="D92" s="217" t="s">
        <v>170</v>
      </c>
      <c r="E92" s="40"/>
      <c r="F92" s="218" t="s">
        <v>1543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195</v>
      </c>
      <c r="D93" s="254" t="s">
        <v>205</v>
      </c>
      <c r="E93" s="255" t="s">
        <v>1547</v>
      </c>
      <c r="F93" s="256" t="s">
        <v>1548</v>
      </c>
      <c r="G93" s="257" t="s">
        <v>742</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399</v>
      </c>
      <c r="AT93" s="215" t="s">
        <v>205</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309</v>
      </c>
      <c r="BM93" s="215" t="s">
        <v>1549</v>
      </c>
    </row>
    <row r="94" s="2" customFormat="1" ht="24.15" customHeight="1">
      <c r="A94" s="38"/>
      <c r="B94" s="39"/>
      <c r="C94" s="204" t="s">
        <v>204</v>
      </c>
      <c r="D94" s="204" t="s">
        <v>162</v>
      </c>
      <c r="E94" s="205" t="s">
        <v>1279</v>
      </c>
      <c r="F94" s="206" t="s">
        <v>1280</v>
      </c>
      <c r="G94" s="207" t="s">
        <v>742</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309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309</v>
      </c>
      <c r="BM94" s="215" t="s">
        <v>1550</v>
      </c>
    </row>
    <row r="95" s="2" customFormat="1">
      <c r="A95" s="38"/>
      <c r="B95" s="39"/>
      <c r="C95" s="40"/>
      <c r="D95" s="217" t="s">
        <v>170</v>
      </c>
      <c r="E95" s="40"/>
      <c r="F95" s="218" t="s">
        <v>1282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1551</v>
      </c>
      <c r="F96" s="206" t="s">
        <v>1552</v>
      </c>
      <c r="G96" s="207" t="s">
        <v>284</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309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309</v>
      </c>
      <c r="BM96" s="215" t="s">
        <v>1553</v>
      </c>
    </row>
    <row r="97" s="2" customFormat="1" ht="14.4" customHeight="1">
      <c r="A97" s="38"/>
      <c r="B97" s="39"/>
      <c r="C97" s="204" t="s">
        <v>99</v>
      </c>
      <c r="D97" s="204" t="s">
        <v>162</v>
      </c>
      <c r="E97" s="205" t="s">
        <v>1554</v>
      </c>
      <c r="F97" s="206" t="s">
        <v>1555</v>
      </c>
      <c r="G97" s="207" t="s">
        <v>742</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309</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309</v>
      </c>
      <c r="BM97" s="215" t="s">
        <v>1556</v>
      </c>
    </row>
    <row r="98" s="2" customFormat="1">
      <c r="A98" s="38"/>
      <c r="B98" s="39"/>
      <c r="C98" s="40"/>
      <c r="D98" s="217" t="s">
        <v>170</v>
      </c>
      <c r="E98" s="40"/>
      <c r="F98" s="218" t="s">
        <v>1557</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102</v>
      </c>
      <c r="D99" s="204" t="s">
        <v>162</v>
      </c>
      <c r="E99" s="205" t="s">
        <v>1558</v>
      </c>
      <c r="F99" s="206" t="s">
        <v>1559</v>
      </c>
      <c r="G99" s="207" t="s">
        <v>742</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309</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309</v>
      </c>
      <c r="BM99" s="215" t="s">
        <v>1560</v>
      </c>
    </row>
    <row r="100" s="2" customFormat="1" ht="37.8" customHeight="1">
      <c r="A100" s="38"/>
      <c r="B100" s="39"/>
      <c r="C100" s="204" t="s">
        <v>218</v>
      </c>
      <c r="D100" s="204" t="s">
        <v>162</v>
      </c>
      <c r="E100" s="205" t="s">
        <v>1561</v>
      </c>
      <c r="F100" s="206" t="s">
        <v>1562</v>
      </c>
      <c r="G100" s="207" t="s">
        <v>526</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309</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309</v>
      </c>
      <c r="BM100" s="215" t="s">
        <v>1563</v>
      </c>
    </row>
    <row r="101" s="2" customFormat="1">
      <c r="A101" s="38"/>
      <c r="B101" s="39"/>
      <c r="C101" s="40"/>
      <c r="D101" s="217" t="s">
        <v>170</v>
      </c>
      <c r="E101" s="40"/>
      <c r="F101" s="218" t="s">
        <v>686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1564</v>
      </c>
      <c r="F102" s="202" t="s">
        <v>1565</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105</v>
      </c>
      <c r="D103" s="204" t="s">
        <v>162</v>
      </c>
      <c r="E103" s="205" t="s">
        <v>1566</v>
      </c>
      <c r="F103" s="206" t="s">
        <v>1567</v>
      </c>
      <c r="G103" s="207" t="s">
        <v>742</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309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309</v>
      </c>
      <c r="BM103" s="215" t="s">
        <v>1568</v>
      </c>
    </row>
    <row r="104" s="12" customFormat="1" ht="22.8" customHeight="1">
      <c r="A104" s="12"/>
      <c r="B104" s="188"/>
      <c r="C104" s="189"/>
      <c r="D104" s="190" t="s">
        <v>71</v>
      </c>
      <c r="E104" s="202" t="s">
        <v>825</v>
      </c>
      <c r="F104" s="202" t="s">
        <v>826</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108</v>
      </c>
      <c r="D105" s="204" t="s">
        <v>162</v>
      </c>
      <c r="E105" s="205" t="s">
        <v>1489</v>
      </c>
      <c r="F105" s="206" t="s">
        <v>1490</v>
      </c>
      <c r="G105" s="207" t="s">
        <v>284</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309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309</v>
      </c>
      <c r="BM105" s="215" t="s">
        <v>1569</v>
      </c>
    </row>
    <row r="106" s="2" customFormat="1" ht="24.15" customHeight="1">
      <c r="A106" s="38"/>
      <c r="B106" s="39"/>
      <c r="C106" s="204" t="s">
        <v>111</v>
      </c>
      <c r="D106" s="204" t="s">
        <v>162</v>
      </c>
      <c r="E106" s="205" t="s">
        <v>1492</v>
      </c>
      <c r="F106" s="206" t="s">
        <v>1493</v>
      </c>
      <c r="G106" s="207" t="s">
        <v>284</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309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309</v>
      </c>
      <c r="BM106" s="215" t="s">
        <v>1570</v>
      </c>
    </row>
    <row r="107" s="2" customFormat="1" ht="24.15" customHeight="1">
      <c r="A107" s="38"/>
      <c r="B107" s="39"/>
      <c r="C107" s="204" t="s">
        <v>8</v>
      </c>
      <c r="D107" s="204" t="s">
        <v>162</v>
      </c>
      <c r="E107" s="205" t="s">
        <v>1495</v>
      </c>
      <c r="F107" s="206" t="s">
        <v>1496</v>
      </c>
      <c r="G107" s="207" t="s">
        <v>284</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309</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309</v>
      </c>
      <c r="BM107" s="215" t="s">
        <v>1571</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OGEXuxjZr35ZPQp9bHWG/11cpFRZziTOxEXqqbHeuv2OF1Q9kfDZvgzjheCX7hdfY+88kY9UCXw4G3IUf/rmkw==" hashValue="2e9jQzgo2Zy6pZolhfUje6105hc7y9VY9+SSL/T/EeTmsEd0jYSD8P9AgzwTC7GuKPgvDlvwV/5H+Meqd1InWQ=="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1573</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1574</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273/6</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273/6</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205</v>
      </c>
      <c r="F82" s="191" t="s">
        <v>1575</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1576</v>
      </c>
      <c r="F83" s="202" t="s">
        <v>1577</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1578</v>
      </c>
      <c r="F84" s="206" t="s">
        <v>1579</v>
      </c>
      <c r="G84" s="207" t="s">
        <v>1261</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628</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628</v>
      </c>
      <c r="BM84" s="215" t="s">
        <v>1580</v>
      </c>
    </row>
    <row r="85" s="2" customFormat="1">
      <c r="A85" s="38"/>
      <c r="B85" s="39"/>
      <c r="C85" s="40"/>
      <c r="D85" s="217" t="s">
        <v>1267</v>
      </c>
      <c r="E85" s="40"/>
      <c r="F85" s="218" t="s">
        <v>1581</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1267</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wy4eOjdUPKOTJ1cVIhWeML494ZXoZzWmwprUdlXjpsn1bVF+0GcwMDairwoQ0Km88Cz6EKVEm5UD1iwoh1LvQw==" hashValue="h+40ctbraNZZ2hdKst3Vfem6aVDI/PDJtacibUQTDQLc/cEWyIC+xuN7ys/sFfqy4ATAbZgq9o+c8oDXHQUQJ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1582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1583</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1584</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1585</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273/6</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273/6</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1586</v>
      </c>
      <c r="F83" s="191" t="s">
        <v>1587</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1588</v>
      </c>
      <c r="F84" s="202" t="s">
        <v>1589</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1590</v>
      </c>
      <c r="F85" s="206" t="s">
        <v>1591</v>
      </c>
      <c r="G85" s="207" t="s">
        <v>1261</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1592</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1592</v>
      </c>
      <c r="BM85" s="215" t="s">
        <v>1593</v>
      </c>
    </row>
    <row r="86" s="2" customFormat="1">
      <c r="A86" s="38"/>
      <c r="B86" s="39"/>
      <c r="C86" s="40"/>
      <c r="D86" s="217" t="s">
        <v>1267</v>
      </c>
      <c r="E86" s="40"/>
      <c r="F86" s="218" t="s">
        <v>1594</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1267</v>
      </c>
      <c r="AU86" s="17" t="s">
        <v>168</v>
      </c>
    </row>
    <row r="87" s="12" customFormat="1" ht="22.8" customHeight="1">
      <c r="A87" s="12"/>
      <c r="B87" s="188"/>
      <c r="C87" s="189"/>
      <c r="D87" s="190" t="s">
        <v>71</v>
      </c>
      <c r="E87" s="202" t="s">
        <v>1595</v>
      </c>
      <c r="F87" s="202" t="s">
        <v>1596</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1597</v>
      </c>
      <c r="F88" s="206" t="s">
        <v>1598</v>
      </c>
      <c r="G88" s="207" t="s">
        <v>1261</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1592</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1592</v>
      </c>
      <c r="BM88" s="215" t="s">
        <v>1599</v>
      </c>
    </row>
    <row r="89" s="2" customFormat="1">
      <c r="A89" s="38"/>
      <c r="B89" s="39"/>
      <c r="C89" s="40"/>
      <c r="D89" s="217" t="s">
        <v>1267</v>
      </c>
      <c r="E89" s="40"/>
      <c r="F89" s="218" t="s">
        <v>1600</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1267</v>
      </c>
      <c r="AU89" s="17" t="s">
        <v>168</v>
      </c>
    </row>
    <row r="90" s="2" customFormat="1" ht="14.4" customHeight="1">
      <c r="A90" s="38"/>
      <c r="B90" s="39"/>
      <c r="C90" s="204" t="s">
        <v>161</v>
      </c>
      <c r="D90" s="204" t="s">
        <v>162</v>
      </c>
      <c r="E90" s="205" t="s">
        <v>1601</v>
      </c>
      <c r="F90" s="206" t="s">
        <v>1602</v>
      </c>
      <c r="G90" s="207" t="s">
        <v>1261</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1592</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1592</v>
      </c>
      <c r="BM90" s="215" t="s">
        <v>1603</v>
      </c>
    </row>
    <row r="91" s="2" customFormat="1">
      <c r="A91" s="38"/>
      <c r="B91" s="39"/>
      <c r="C91" s="40"/>
      <c r="D91" s="217" t="s">
        <v>1267</v>
      </c>
      <c r="E91" s="40"/>
      <c r="F91" s="218" t="s">
        <v>1604</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1267</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vTZouFAd3Ze+YNr9g5HI2CMUfbf/rdFAqG9yqSvaIpdG0D/43P20SRpqnOOz30etML/Mx1jPQaazx3dTNZNew==" hashValue="BzDZ0V8bipupVPq1n78xMfaiGn5bmQZrXvYfzA+A6FIzQ+nzCPiKuqSPn0s4rShZWKyExgdkO/CASMqIOmwvqQ=="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ROUND((SUM(BE95:BE1016)),  2)</f>
        <v>0</v>
      </c>
      <c r="G33" s="38"/>
      <c r="H33" s="38"/>
      <c r="I33" s="148">
        <v>0.20999999999999999</v>
      </c>
      <c r="J33" s="147">
        <f>ROUND(((SUM(BE95:BE1016))*I33),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ROUND((SUM(BF95:BF1016)),  2)</f>
        <v>0</v>
      </c>
      <c r="G34" s="38"/>
      <c r="H34" s="38"/>
      <c r="I34" s="148">
        <v>0.14999999999999999</v>
      </c>
      <c r="J34" s="147">
        <f>ROUND(((SUM(BF95:BF1016))*I34),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ROUND((SUM(BG95:BG1016)),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ROUND((SUM(BH95:BH1016)),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ROUND((SUM(BI95:BI1016)),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J723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J765</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J775</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J778</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J795</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J801</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J858</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J859</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J865</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J892</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J903</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J958</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J996</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J1008</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273/6</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273/6</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P96+P858</f>
        <v>0</v>
      </c>
      <c r="Q95" s="96"/>
      <c r="R95" s="185">
        <f>R96+R858</f>
        <v>26.037278190000002</v>
      </c>
      <c r="S95" s="96"/>
      <c r="T95" s="186">
        <f>T96+T858</f>
        <v>6.3655310000000007</v>
      </c>
      <c r="U95" s="38"/>
      <c r="V95" s="38"/>
      <c r="W95" s="38"/>
      <c r="X95" s="38"/>
      <c r="Y95" s="38"/>
      <c r="Z95" s="38"/>
      <c r="AA95" s="38"/>
      <c r="AB95" s="38"/>
      <c r="AC95" s="38"/>
      <c r="AD95" s="38"/>
      <c r="AE95" s="38"/>
      <c r="AT95" s="17" t="s">
        <v>71</v>
      </c>
      <c r="AU95" s="17" t="s">
        <v>126</v>
      </c>
      <c r="BK95" s="187">
        <f>BK96+BK858</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P97+P723+P765+P775</f>
        <v>0</v>
      </c>
      <c r="Q96" s="196"/>
      <c r="R96" s="197">
        <f>R97+R723+R765+R775</f>
        <v>23.621527210000004</v>
      </c>
      <c r="S96" s="196"/>
      <c r="T96" s="198">
        <f>T97+T723+T765+T775</f>
        <v>6.1005400000000005</v>
      </c>
      <c r="U96" s="12"/>
      <c r="V96" s="12"/>
      <c r="W96" s="12"/>
      <c r="X96" s="12"/>
      <c r="Y96" s="12"/>
      <c r="Z96" s="12"/>
      <c r="AA96" s="12"/>
      <c r="AB96" s="12"/>
      <c r="AC96" s="12"/>
      <c r="AD96" s="12"/>
      <c r="AE96" s="12"/>
      <c r="AR96" s="199" t="s">
        <v>80</v>
      </c>
      <c r="AT96" s="200" t="s">
        <v>71</v>
      </c>
      <c r="AU96" s="200" t="s">
        <v>72</v>
      </c>
      <c r="AY96" s="199" t="s">
        <v>158</v>
      </c>
      <c r="BK96" s="201">
        <f>BK97+BK723+BK765+BK775</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SUM(P98:P722)</f>
        <v>0</v>
      </c>
      <c r="Q97" s="196"/>
      <c r="R97" s="197">
        <f>SUM(R98:R722)</f>
        <v>19.544724810000002</v>
      </c>
      <c r="S97" s="196"/>
      <c r="T97" s="198">
        <f>SUM(T98:T722)</f>
        <v>0</v>
      </c>
      <c r="U97" s="12"/>
      <c r="V97" s="12"/>
      <c r="W97" s="12"/>
      <c r="X97" s="12"/>
      <c r="Y97" s="12"/>
      <c r="Z97" s="12"/>
      <c r="AA97" s="12"/>
      <c r="AB97" s="12"/>
      <c r="AC97" s="12"/>
      <c r="AD97" s="12"/>
      <c r="AE97" s="12"/>
      <c r="AR97" s="199" t="s">
        <v>80</v>
      </c>
      <c r="AT97" s="200" t="s">
        <v>71</v>
      </c>
      <c r="AU97" s="200" t="s">
        <v>80</v>
      </c>
      <c r="AY97" s="199" t="s">
        <v>158</v>
      </c>
      <c r="BK97" s="201">
        <f>SUM(BK98:BK722)</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34.329999999999998</v>
      </c>
      <c r="I111" s="209"/>
      <c r="J111" s="210">
        <f>ROUND(I111*H111,2)</f>
        <v>0</v>
      </c>
      <c r="K111" s="206" t="s">
        <v>166</v>
      </c>
      <c r="L111" s="44"/>
      <c r="M111" s="211" t="s">
        <v>19</v>
      </c>
      <c r="N111" s="212" t="s">
        <v>44</v>
      </c>
      <c r="O111" s="84"/>
      <c r="P111" s="213">
        <f>O111*H111</f>
        <v>0</v>
      </c>
      <c r="Q111" s="213">
        <v>0.00025999999999999998</v>
      </c>
      <c r="R111" s="213">
        <f>Q111*H111</f>
        <v>0.0089257999999999994</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2.8500000000000001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1.3300000000000001</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3" customFormat="1">
      <c r="A118" s="13"/>
      <c r="B118" s="222"/>
      <c r="C118" s="223"/>
      <c r="D118" s="217" t="s">
        <v>172</v>
      </c>
      <c r="E118" s="224" t="s">
        <v>19</v>
      </c>
      <c r="F118" s="225" t="s">
        <v>194</v>
      </c>
      <c r="G118" s="223"/>
      <c r="H118" s="224" t="s">
        <v>19</v>
      </c>
      <c r="I118" s="226"/>
      <c r="J118" s="223"/>
      <c r="K118" s="223"/>
      <c r="L118" s="227"/>
      <c r="M118" s="228"/>
      <c r="N118" s="229"/>
      <c r="O118" s="229"/>
      <c r="P118" s="229"/>
      <c r="Q118" s="229"/>
      <c r="R118" s="229"/>
      <c r="S118" s="229"/>
      <c r="T118" s="230"/>
      <c r="U118" s="13"/>
      <c r="V118" s="13"/>
      <c r="W118" s="13"/>
      <c r="X118" s="13"/>
      <c r="Y118" s="13"/>
      <c r="Z118" s="13"/>
      <c r="AA118" s="13"/>
      <c r="AB118" s="13"/>
      <c r="AC118" s="13"/>
      <c r="AD118" s="13"/>
      <c r="AE118" s="13"/>
      <c r="AT118" s="231" t="s">
        <v>172</v>
      </c>
      <c r="AU118" s="231" t="s">
        <v>168</v>
      </c>
      <c r="AV118" s="13" t="s">
        <v>80</v>
      </c>
      <c r="AW118" s="13" t="s">
        <v>33</v>
      </c>
      <c r="AX118" s="13" t="s">
        <v>72</v>
      </c>
      <c r="AY118" s="231" t="s">
        <v>158</v>
      </c>
    </row>
    <row r="119" s="14" customFormat="1">
      <c r="A119" s="14"/>
      <c r="B119" s="232"/>
      <c r="C119" s="233"/>
      <c r="D119" s="217" t="s">
        <v>172</v>
      </c>
      <c r="E119" s="234" t="s">
        <v>19</v>
      </c>
      <c r="F119" s="235" t="s">
        <v>195</v>
      </c>
      <c r="G119" s="233"/>
      <c r="H119" s="236">
        <v>7</v>
      </c>
      <c r="I119" s="237"/>
      <c r="J119" s="233"/>
      <c r="K119" s="233"/>
      <c r="L119" s="238"/>
      <c r="M119" s="239"/>
      <c r="N119" s="240"/>
      <c r="O119" s="240"/>
      <c r="P119" s="240"/>
      <c r="Q119" s="240"/>
      <c r="R119" s="240"/>
      <c r="S119" s="240"/>
      <c r="T119" s="241"/>
      <c r="U119" s="14"/>
      <c r="V119" s="14"/>
      <c r="W119" s="14"/>
      <c r="X119" s="14"/>
      <c r="Y119" s="14"/>
      <c r="Z119" s="14"/>
      <c r="AA119" s="14"/>
      <c r="AB119" s="14"/>
      <c r="AC119" s="14"/>
      <c r="AD119" s="14"/>
      <c r="AE119" s="14"/>
      <c r="AT119" s="242" t="s">
        <v>172</v>
      </c>
      <c r="AU119" s="242" t="s">
        <v>168</v>
      </c>
      <c r="AV119" s="14" t="s">
        <v>168</v>
      </c>
      <c r="AW119" s="14" t="s">
        <v>33</v>
      </c>
      <c r="AX119" s="14" t="s">
        <v>72</v>
      </c>
      <c r="AY119" s="242" t="s">
        <v>158</v>
      </c>
    </row>
    <row r="120" s="15" customFormat="1">
      <c r="A120" s="15"/>
      <c r="B120" s="243"/>
      <c r="C120" s="244"/>
      <c r="D120" s="217" t="s">
        <v>172</v>
      </c>
      <c r="E120" s="245" t="s">
        <v>19</v>
      </c>
      <c r="F120" s="246" t="s">
        <v>176</v>
      </c>
      <c r="G120" s="244"/>
      <c r="H120" s="247">
        <v>34.329999999999998</v>
      </c>
      <c r="I120" s="248"/>
      <c r="J120" s="244"/>
      <c r="K120" s="244"/>
      <c r="L120" s="249"/>
      <c r="M120" s="250"/>
      <c r="N120" s="251"/>
      <c r="O120" s="251"/>
      <c r="P120" s="251"/>
      <c r="Q120" s="251"/>
      <c r="R120" s="251"/>
      <c r="S120" s="251"/>
      <c r="T120" s="252"/>
      <c r="U120" s="15"/>
      <c r="V120" s="15"/>
      <c r="W120" s="15"/>
      <c r="X120" s="15"/>
      <c r="Y120" s="15"/>
      <c r="Z120" s="15"/>
      <c r="AA120" s="15"/>
      <c r="AB120" s="15"/>
      <c r="AC120" s="15"/>
      <c r="AD120" s="15"/>
      <c r="AE120" s="15"/>
      <c r="AT120" s="253" t="s">
        <v>172</v>
      </c>
      <c r="AU120" s="253" t="s">
        <v>168</v>
      </c>
      <c r="AV120" s="15" t="s">
        <v>167</v>
      </c>
      <c r="AW120" s="15" t="s">
        <v>33</v>
      </c>
      <c r="AX120" s="15" t="s">
        <v>80</v>
      </c>
      <c r="AY120" s="253" t="s">
        <v>158</v>
      </c>
    </row>
    <row r="121" s="2" customFormat="1" ht="37.8" customHeight="1">
      <c r="A121" s="38"/>
      <c r="B121" s="39"/>
      <c r="C121" s="204" t="s">
        <v>159</v>
      </c>
      <c r="D121" s="204" t="s">
        <v>162</v>
      </c>
      <c r="E121" s="205" t="s">
        <v>196</v>
      </c>
      <c r="F121" s="206" t="s">
        <v>197</v>
      </c>
      <c r="G121" s="207" t="s">
        <v>165</v>
      </c>
      <c r="H121" s="208">
        <v>23.149999999999999</v>
      </c>
      <c r="I121" s="209"/>
      <c r="J121" s="210">
        <f>ROUND(I121*H121,2)</f>
        <v>0</v>
      </c>
      <c r="K121" s="206" t="s">
        <v>166</v>
      </c>
      <c r="L121" s="44"/>
      <c r="M121" s="211" t="s">
        <v>19</v>
      </c>
      <c r="N121" s="212" t="s">
        <v>44</v>
      </c>
      <c r="O121" s="84"/>
      <c r="P121" s="213">
        <f>O121*H121</f>
        <v>0</v>
      </c>
      <c r="Q121" s="213">
        <v>0.0043800000000000002</v>
      </c>
      <c r="R121" s="213">
        <f>Q121*H121</f>
        <v>0.101397</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198</v>
      </c>
    </row>
    <row r="122" s="2" customFormat="1">
      <c r="A122" s="38"/>
      <c r="B122" s="39"/>
      <c r="C122" s="40"/>
      <c r="D122" s="217" t="s">
        <v>170</v>
      </c>
      <c r="E122" s="40"/>
      <c r="F122" s="218" t="s">
        <v>199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3" customFormat="1">
      <c r="A123" s="13"/>
      <c r="B123" s="222"/>
      <c r="C123" s="223"/>
      <c r="D123" s="217" t="s">
        <v>172</v>
      </c>
      <c r="E123" s="224" t="s">
        <v>19</v>
      </c>
      <c r="F123" s="225" t="s">
        <v>188</v>
      </c>
      <c r="G123" s="223"/>
      <c r="H123" s="224" t="s">
        <v>19</v>
      </c>
      <c r="I123" s="226"/>
      <c r="J123" s="223"/>
      <c r="K123" s="223"/>
      <c r="L123" s="227"/>
      <c r="M123" s="228"/>
      <c r="N123" s="229"/>
      <c r="O123" s="229"/>
      <c r="P123" s="229"/>
      <c r="Q123" s="229"/>
      <c r="R123" s="229"/>
      <c r="S123" s="229"/>
      <c r="T123" s="230"/>
      <c r="U123" s="13"/>
      <c r="V123" s="13"/>
      <c r="W123" s="13"/>
      <c r="X123" s="13"/>
      <c r="Y123" s="13"/>
      <c r="Z123" s="13"/>
      <c r="AA123" s="13"/>
      <c r="AB123" s="13"/>
      <c r="AC123" s="13"/>
      <c r="AD123" s="13"/>
      <c r="AE123" s="13"/>
      <c r="AT123" s="231" t="s">
        <v>172</v>
      </c>
      <c r="AU123" s="231" t="s">
        <v>168</v>
      </c>
      <c r="AV123" s="13" t="s">
        <v>80</v>
      </c>
      <c r="AW123" s="13" t="s">
        <v>33</v>
      </c>
      <c r="AX123" s="13" t="s">
        <v>72</v>
      </c>
      <c r="AY123" s="231" t="s">
        <v>158</v>
      </c>
    </row>
    <row r="124" s="14" customFormat="1">
      <c r="A124" s="14"/>
      <c r="B124" s="232"/>
      <c r="C124" s="233"/>
      <c r="D124" s="217" t="s">
        <v>172</v>
      </c>
      <c r="E124" s="234" t="s">
        <v>19</v>
      </c>
      <c r="F124" s="235" t="s">
        <v>189</v>
      </c>
      <c r="G124" s="233"/>
      <c r="H124" s="236">
        <v>23.149999999999999</v>
      </c>
      <c r="I124" s="237"/>
      <c r="J124" s="233"/>
      <c r="K124" s="233"/>
      <c r="L124" s="238"/>
      <c r="M124" s="239"/>
      <c r="N124" s="240"/>
      <c r="O124" s="240"/>
      <c r="P124" s="240"/>
      <c r="Q124" s="240"/>
      <c r="R124" s="240"/>
      <c r="S124" s="240"/>
      <c r="T124" s="241"/>
      <c r="U124" s="14"/>
      <c r="V124" s="14"/>
      <c r="W124" s="14"/>
      <c r="X124" s="14"/>
      <c r="Y124" s="14"/>
      <c r="Z124" s="14"/>
      <c r="AA124" s="14"/>
      <c r="AB124" s="14"/>
      <c r="AC124" s="14"/>
      <c r="AD124" s="14"/>
      <c r="AE124" s="14"/>
      <c r="AT124" s="242" t="s">
        <v>172</v>
      </c>
      <c r="AU124" s="242" t="s">
        <v>168</v>
      </c>
      <c r="AV124" s="14" t="s">
        <v>168</v>
      </c>
      <c r="AW124" s="14" t="s">
        <v>33</v>
      </c>
      <c r="AX124" s="14" t="s">
        <v>72</v>
      </c>
      <c r="AY124" s="242" t="s">
        <v>158</v>
      </c>
    </row>
    <row r="125" s="15" customFormat="1">
      <c r="A125" s="15"/>
      <c r="B125" s="243"/>
      <c r="C125" s="244"/>
      <c r="D125" s="217" t="s">
        <v>172</v>
      </c>
      <c r="E125" s="245" t="s">
        <v>19</v>
      </c>
      <c r="F125" s="246" t="s">
        <v>176</v>
      </c>
      <c r="G125" s="244"/>
      <c r="H125" s="247">
        <v>23.149999999999999</v>
      </c>
      <c r="I125" s="248"/>
      <c r="J125" s="244"/>
      <c r="K125" s="244"/>
      <c r="L125" s="249"/>
      <c r="M125" s="250"/>
      <c r="N125" s="251"/>
      <c r="O125" s="251"/>
      <c r="P125" s="251"/>
      <c r="Q125" s="251"/>
      <c r="R125" s="251"/>
      <c r="S125" s="251"/>
      <c r="T125" s="252"/>
      <c r="U125" s="15"/>
      <c r="V125" s="15"/>
      <c r="W125" s="15"/>
      <c r="X125" s="15"/>
      <c r="Y125" s="15"/>
      <c r="Z125" s="15"/>
      <c r="AA125" s="15"/>
      <c r="AB125" s="15"/>
      <c r="AC125" s="15"/>
      <c r="AD125" s="15"/>
      <c r="AE125" s="15"/>
      <c r="AT125" s="253" t="s">
        <v>172</v>
      </c>
      <c r="AU125" s="253" t="s">
        <v>168</v>
      </c>
      <c r="AV125" s="15" t="s">
        <v>167</v>
      </c>
      <c r="AW125" s="15" t="s">
        <v>33</v>
      </c>
      <c r="AX125" s="15" t="s">
        <v>80</v>
      </c>
      <c r="AY125" s="253" t="s">
        <v>158</v>
      </c>
    </row>
    <row r="126" s="2" customFormat="1" ht="49.05" customHeight="1">
      <c r="A126" s="38"/>
      <c r="B126" s="39"/>
      <c r="C126" s="204" t="s">
        <v>195</v>
      </c>
      <c r="D126" s="204" t="s">
        <v>162</v>
      </c>
      <c r="E126" s="205" t="s">
        <v>200</v>
      </c>
      <c r="F126" s="206" t="s">
        <v>201</v>
      </c>
      <c r="G126" s="207" t="s">
        <v>165</v>
      </c>
      <c r="H126" s="208">
        <v>4.1799999999999997</v>
      </c>
      <c r="I126" s="209"/>
      <c r="J126" s="210">
        <f>ROUND(I126*H126,2)</f>
        <v>0</v>
      </c>
      <c r="K126" s="206" t="s">
        <v>166</v>
      </c>
      <c r="L126" s="44"/>
      <c r="M126" s="211" t="s">
        <v>19</v>
      </c>
      <c r="N126" s="212" t="s">
        <v>44</v>
      </c>
      <c r="O126" s="84"/>
      <c r="P126" s="213">
        <f>O126*H126</f>
        <v>0</v>
      </c>
      <c r="Q126" s="213">
        <v>0.0093900000000000008</v>
      </c>
      <c r="R126" s="213">
        <f>Q126*H126</f>
        <v>0.039250199999999999</v>
      </c>
      <c r="S126" s="213">
        <v>0</v>
      </c>
      <c r="T126" s="214">
        <f>S126*H126</f>
        <v>0</v>
      </c>
      <c r="U126" s="38"/>
      <c r="V126" s="38"/>
      <c r="W126" s="38"/>
      <c r="X126" s="38"/>
      <c r="Y126" s="38"/>
      <c r="Z126" s="38"/>
      <c r="AA126" s="38"/>
      <c r="AB126" s="38"/>
      <c r="AC126" s="38"/>
      <c r="AD126" s="38"/>
      <c r="AE126" s="38"/>
      <c r="AR126" s="215" t="s">
        <v>167</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167</v>
      </c>
      <c r="BM126" s="215" t="s">
        <v>202</v>
      </c>
    </row>
    <row r="127" s="2" customFormat="1">
      <c r="A127" s="38"/>
      <c r="B127" s="39"/>
      <c r="C127" s="40"/>
      <c r="D127" s="217" t="s">
        <v>170</v>
      </c>
      <c r="E127" s="40"/>
      <c r="F127" s="218" t="s">
        <v>203</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3" customFormat="1">
      <c r="A128" s="13"/>
      <c r="B128" s="222"/>
      <c r="C128" s="223"/>
      <c r="D128" s="217" t="s">
        <v>172</v>
      </c>
      <c r="E128" s="224" t="s">
        <v>19</v>
      </c>
      <c r="F128" s="225" t="s">
        <v>190</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172</v>
      </c>
      <c r="AU128" s="231" t="s">
        <v>168</v>
      </c>
      <c r="AV128" s="13" t="s">
        <v>80</v>
      </c>
      <c r="AW128" s="13" t="s">
        <v>33</v>
      </c>
      <c r="AX128" s="13" t="s">
        <v>72</v>
      </c>
      <c r="AY128" s="231" t="s">
        <v>158</v>
      </c>
    </row>
    <row r="129" s="14" customFormat="1">
      <c r="A129" s="14"/>
      <c r="B129" s="232"/>
      <c r="C129" s="233"/>
      <c r="D129" s="217" t="s">
        <v>172</v>
      </c>
      <c r="E129" s="234" t="s">
        <v>19</v>
      </c>
      <c r="F129" s="235" t="s">
        <v>191</v>
      </c>
      <c r="G129" s="233"/>
      <c r="H129" s="236">
        <v>2.8500000000000001</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72</v>
      </c>
      <c r="AY129" s="242" t="s">
        <v>158</v>
      </c>
    </row>
    <row r="130" s="13" customFormat="1">
      <c r="A130" s="13"/>
      <c r="B130" s="222"/>
      <c r="C130" s="223"/>
      <c r="D130" s="217" t="s">
        <v>172</v>
      </c>
      <c r="E130" s="224" t="s">
        <v>19</v>
      </c>
      <c r="F130" s="225" t="s">
        <v>192</v>
      </c>
      <c r="G130" s="223"/>
      <c r="H130" s="224" t="s">
        <v>19</v>
      </c>
      <c r="I130" s="226"/>
      <c r="J130" s="223"/>
      <c r="K130" s="223"/>
      <c r="L130" s="227"/>
      <c r="M130" s="228"/>
      <c r="N130" s="229"/>
      <c r="O130" s="229"/>
      <c r="P130" s="229"/>
      <c r="Q130" s="229"/>
      <c r="R130" s="229"/>
      <c r="S130" s="229"/>
      <c r="T130" s="230"/>
      <c r="U130" s="13"/>
      <c r="V130" s="13"/>
      <c r="W130" s="13"/>
      <c r="X130" s="13"/>
      <c r="Y130" s="13"/>
      <c r="Z130" s="13"/>
      <c r="AA130" s="13"/>
      <c r="AB130" s="13"/>
      <c r="AC130" s="13"/>
      <c r="AD130" s="13"/>
      <c r="AE130" s="13"/>
      <c r="AT130" s="231" t="s">
        <v>172</v>
      </c>
      <c r="AU130" s="231" t="s">
        <v>168</v>
      </c>
      <c r="AV130" s="13" t="s">
        <v>80</v>
      </c>
      <c r="AW130" s="13" t="s">
        <v>33</v>
      </c>
      <c r="AX130" s="13" t="s">
        <v>72</v>
      </c>
      <c r="AY130" s="231" t="s">
        <v>158</v>
      </c>
    </row>
    <row r="131" s="14" customFormat="1">
      <c r="A131" s="14"/>
      <c r="B131" s="232"/>
      <c r="C131" s="233"/>
      <c r="D131" s="217" t="s">
        <v>172</v>
      </c>
      <c r="E131" s="234" t="s">
        <v>19</v>
      </c>
      <c r="F131" s="235" t="s">
        <v>193</v>
      </c>
      <c r="G131" s="233"/>
      <c r="H131" s="236">
        <v>1.3300000000000001</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172</v>
      </c>
      <c r="AU131" s="242" t="s">
        <v>168</v>
      </c>
      <c r="AV131" s="14" t="s">
        <v>168</v>
      </c>
      <c r="AW131" s="14" t="s">
        <v>33</v>
      </c>
      <c r="AX131" s="14" t="s">
        <v>72</v>
      </c>
      <c r="AY131" s="242" t="s">
        <v>158</v>
      </c>
    </row>
    <row r="132" s="15" customFormat="1">
      <c r="A132" s="15"/>
      <c r="B132" s="243"/>
      <c r="C132" s="244"/>
      <c r="D132" s="217" t="s">
        <v>172</v>
      </c>
      <c r="E132" s="245" t="s">
        <v>19</v>
      </c>
      <c r="F132" s="246" t="s">
        <v>176</v>
      </c>
      <c r="G132" s="244"/>
      <c r="H132" s="247">
        <v>4.1799999999999997</v>
      </c>
      <c r="I132" s="248"/>
      <c r="J132" s="244"/>
      <c r="K132" s="244"/>
      <c r="L132" s="249"/>
      <c r="M132" s="250"/>
      <c r="N132" s="251"/>
      <c r="O132" s="251"/>
      <c r="P132" s="251"/>
      <c r="Q132" s="251"/>
      <c r="R132" s="251"/>
      <c r="S132" s="251"/>
      <c r="T132" s="252"/>
      <c r="U132" s="15"/>
      <c r="V132" s="15"/>
      <c r="W132" s="15"/>
      <c r="X132" s="15"/>
      <c r="Y132" s="15"/>
      <c r="Z132" s="15"/>
      <c r="AA132" s="15"/>
      <c r="AB132" s="15"/>
      <c r="AC132" s="15"/>
      <c r="AD132" s="15"/>
      <c r="AE132" s="15"/>
      <c r="AT132" s="253" t="s">
        <v>172</v>
      </c>
      <c r="AU132" s="253" t="s">
        <v>168</v>
      </c>
      <c r="AV132" s="15" t="s">
        <v>167</v>
      </c>
      <c r="AW132" s="15" t="s">
        <v>33</v>
      </c>
      <c r="AX132" s="15" t="s">
        <v>80</v>
      </c>
      <c r="AY132" s="253" t="s">
        <v>158</v>
      </c>
    </row>
    <row r="133" s="2" customFormat="1" ht="24.15" customHeight="1">
      <c r="A133" s="38"/>
      <c r="B133" s="39"/>
      <c r="C133" s="254" t="s">
        <v>204</v>
      </c>
      <c r="D133" s="254" t="s">
        <v>205</v>
      </c>
      <c r="E133" s="255" t="s">
        <v>206</v>
      </c>
      <c r="F133" s="256" t="s">
        <v>207</v>
      </c>
      <c r="G133" s="257" t="s">
        <v>165</v>
      </c>
      <c r="H133" s="258">
        <v>4.1799999999999997</v>
      </c>
      <c r="I133" s="259"/>
      <c r="J133" s="260">
        <f>ROUND(I133*H133,2)</f>
        <v>0</v>
      </c>
      <c r="K133" s="256" t="s">
        <v>166</v>
      </c>
      <c r="L133" s="261"/>
      <c r="M133" s="262" t="s">
        <v>19</v>
      </c>
      <c r="N133" s="263" t="s">
        <v>44</v>
      </c>
      <c r="O133" s="84"/>
      <c r="P133" s="213">
        <f>O133*H133</f>
        <v>0</v>
      </c>
      <c r="Q133" s="213">
        <v>0.0089999999999999993</v>
      </c>
      <c r="R133" s="213">
        <f>Q133*H133</f>
        <v>0.037619999999999994</v>
      </c>
      <c r="S133" s="213">
        <v>0</v>
      </c>
      <c r="T133" s="214">
        <f>S133*H133</f>
        <v>0</v>
      </c>
      <c r="U133" s="38"/>
      <c r="V133" s="38"/>
      <c r="W133" s="38"/>
      <c r="X133" s="38"/>
      <c r="Y133" s="38"/>
      <c r="Z133" s="38"/>
      <c r="AA133" s="38"/>
      <c r="AB133" s="38"/>
      <c r="AC133" s="38"/>
      <c r="AD133" s="38"/>
      <c r="AE133" s="38"/>
      <c r="AR133" s="215" t="s">
        <v>204</v>
      </c>
      <c r="AT133" s="215" t="s">
        <v>205</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167</v>
      </c>
      <c r="BM133" s="215" t="s">
        <v>208</v>
      </c>
    </row>
    <row r="134" s="2" customFormat="1" ht="49.05" customHeight="1">
      <c r="A134" s="38"/>
      <c r="B134" s="39"/>
      <c r="C134" s="204" t="s">
        <v>209</v>
      </c>
      <c r="D134" s="204" t="s">
        <v>162</v>
      </c>
      <c r="E134" s="205" t="s">
        <v>210</v>
      </c>
      <c r="F134" s="206" t="s">
        <v>211</v>
      </c>
      <c r="G134" s="207" t="s">
        <v>165</v>
      </c>
      <c r="H134" s="208">
        <v>7</v>
      </c>
      <c r="I134" s="209"/>
      <c r="J134" s="210">
        <f>ROUND(I134*H134,2)</f>
        <v>0</v>
      </c>
      <c r="K134" s="206" t="s">
        <v>166</v>
      </c>
      <c r="L134" s="44"/>
      <c r="M134" s="211" t="s">
        <v>19</v>
      </c>
      <c r="N134" s="212" t="s">
        <v>44</v>
      </c>
      <c r="O134" s="84"/>
      <c r="P134" s="213">
        <f>O134*H134</f>
        <v>0</v>
      </c>
      <c r="Q134" s="213">
        <v>0.0097000000000000003</v>
      </c>
      <c r="R134" s="213">
        <f>Q134*H134</f>
        <v>0.067900000000000002</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212</v>
      </c>
    </row>
    <row r="135" s="2" customFormat="1">
      <c r="A135" s="38"/>
      <c r="B135" s="39"/>
      <c r="C135" s="40"/>
      <c r="D135" s="217" t="s">
        <v>170</v>
      </c>
      <c r="E135" s="40"/>
      <c r="F135" s="218" t="s">
        <v>203</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3" customFormat="1">
      <c r="A136" s="13"/>
      <c r="B136" s="222"/>
      <c r="C136" s="223"/>
      <c r="D136" s="217" t="s">
        <v>172</v>
      </c>
      <c r="E136" s="224" t="s">
        <v>19</v>
      </c>
      <c r="F136" s="225" t="s">
        <v>194</v>
      </c>
      <c r="G136" s="223"/>
      <c r="H136" s="224" t="s">
        <v>19</v>
      </c>
      <c r="I136" s="226"/>
      <c r="J136" s="223"/>
      <c r="K136" s="223"/>
      <c r="L136" s="227"/>
      <c r="M136" s="228"/>
      <c r="N136" s="229"/>
      <c r="O136" s="229"/>
      <c r="P136" s="229"/>
      <c r="Q136" s="229"/>
      <c r="R136" s="229"/>
      <c r="S136" s="229"/>
      <c r="T136" s="230"/>
      <c r="U136" s="13"/>
      <c r="V136" s="13"/>
      <c r="W136" s="13"/>
      <c r="X136" s="13"/>
      <c r="Y136" s="13"/>
      <c r="Z136" s="13"/>
      <c r="AA136" s="13"/>
      <c r="AB136" s="13"/>
      <c r="AC136" s="13"/>
      <c r="AD136" s="13"/>
      <c r="AE136" s="13"/>
      <c r="AT136" s="231" t="s">
        <v>172</v>
      </c>
      <c r="AU136" s="231" t="s">
        <v>168</v>
      </c>
      <c r="AV136" s="13" t="s">
        <v>80</v>
      </c>
      <c r="AW136" s="13" t="s">
        <v>33</v>
      </c>
      <c r="AX136" s="13" t="s">
        <v>72</v>
      </c>
      <c r="AY136" s="231" t="s">
        <v>158</v>
      </c>
    </row>
    <row r="137" s="14" customFormat="1">
      <c r="A137" s="14"/>
      <c r="B137" s="232"/>
      <c r="C137" s="233"/>
      <c r="D137" s="217" t="s">
        <v>172</v>
      </c>
      <c r="E137" s="234" t="s">
        <v>19</v>
      </c>
      <c r="F137" s="235" t="s">
        <v>195</v>
      </c>
      <c r="G137" s="233"/>
      <c r="H137" s="236">
        <v>7</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80</v>
      </c>
      <c r="AY137" s="242" t="s">
        <v>158</v>
      </c>
    </row>
    <row r="138" s="2" customFormat="1" ht="24.15" customHeight="1">
      <c r="A138" s="38"/>
      <c r="B138" s="39"/>
      <c r="C138" s="254" t="s">
        <v>213</v>
      </c>
      <c r="D138" s="254" t="s">
        <v>205</v>
      </c>
      <c r="E138" s="255" t="s">
        <v>214</v>
      </c>
      <c r="F138" s="256" t="s">
        <v>215</v>
      </c>
      <c r="G138" s="257" t="s">
        <v>165</v>
      </c>
      <c r="H138" s="258">
        <v>7.1399999999999997</v>
      </c>
      <c r="I138" s="259"/>
      <c r="J138" s="260">
        <f>ROUND(I138*H138,2)</f>
        <v>0</v>
      </c>
      <c r="K138" s="256" t="s">
        <v>166</v>
      </c>
      <c r="L138" s="261"/>
      <c r="M138" s="262" t="s">
        <v>19</v>
      </c>
      <c r="N138" s="263" t="s">
        <v>44</v>
      </c>
      <c r="O138" s="84"/>
      <c r="P138" s="213">
        <f>O138*H138</f>
        <v>0</v>
      </c>
      <c r="Q138" s="213">
        <v>0.017999999999999999</v>
      </c>
      <c r="R138" s="213">
        <f>Q138*H138</f>
        <v>0.12852</v>
      </c>
      <c r="S138" s="213">
        <v>0</v>
      </c>
      <c r="T138" s="214">
        <f>S138*H138</f>
        <v>0</v>
      </c>
      <c r="U138" s="38"/>
      <c r="V138" s="38"/>
      <c r="W138" s="38"/>
      <c r="X138" s="38"/>
      <c r="Y138" s="38"/>
      <c r="Z138" s="38"/>
      <c r="AA138" s="38"/>
      <c r="AB138" s="38"/>
      <c r="AC138" s="38"/>
      <c r="AD138" s="38"/>
      <c r="AE138" s="38"/>
      <c r="AR138" s="215" t="s">
        <v>204</v>
      </c>
      <c r="AT138" s="215" t="s">
        <v>205</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167</v>
      </c>
      <c r="BM138" s="215" t="s">
        <v>216</v>
      </c>
    </row>
    <row r="139" s="14" customFormat="1">
      <c r="A139" s="14"/>
      <c r="B139" s="232"/>
      <c r="C139" s="233"/>
      <c r="D139" s="217" t="s">
        <v>172</v>
      </c>
      <c r="E139" s="233"/>
      <c r="F139" s="235" t="s">
        <v>217</v>
      </c>
      <c r="G139" s="233"/>
      <c r="H139" s="236">
        <v>7.1399999999999997</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4</v>
      </c>
      <c r="AX139" s="14" t="s">
        <v>80</v>
      </c>
      <c r="AY139" s="242" t="s">
        <v>158</v>
      </c>
    </row>
    <row r="140" s="2" customFormat="1" ht="62.7" customHeight="1">
      <c r="A140" s="38"/>
      <c r="B140" s="39"/>
      <c r="C140" s="204" t="s">
        <v>218</v>
      </c>
      <c r="D140" s="204" t="s">
        <v>162</v>
      </c>
      <c r="E140" s="205" t="s">
        <v>219</v>
      </c>
      <c r="F140" s="206" t="s">
        <v>220</v>
      </c>
      <c r="G140" s="207" t="s">
        <v>165</v>
      </c>
      <c r="H140" s="208">
        <v>34.329999999999998</v>
      </c>
      <c r="I140" s="209"/>
      <c r="J140" s="210">
        <f>ROUND(I140*H140,2)</f>
        <v>0</v>
      </c>
      <c r="K140" s="206" t="s">
        <v>166</v>
      </c>
      <c r="L140" s="44"/>
      <c r="M140" s="211" t="s">
        <v>19</v>
      </c>
      <c r="N140" s="212" t="s">
        <v>44</v>
      </c>
      <c r="O140" s="84"/>
      <c r="P140" s="213">
        <f>O140*H140</f>
        <v>0</v>
      </c>
      <c r="Q140" s="213">
        <v>0.00348</v>
      </c>
      <c r="R140" s="213">
        <f>Q140*H140</f>
        <v>0.11946839999999999</v>
      </c>
      <c r="S140" s="213">
        <v>0</v>
      </c>
      <c r="T140" s="214">
        <f>S140*H140</f>
        <v>0</v>
      </c>
      <c r="U140" s="38"/>
      <c r="V140" s="38"/>
      <c r="W140" s="38"/>
      <c r="X140" s="38"/>
      <c r="Y140" s="38"/>
      <c r="Z140" s="38"/>
      <c r="AA140" s="38"/>
      <c r="AB140" s="38"/>
      <c r="AC140" s="38"/>
      <c r="AD140" s="38"/>
      <c r="AE140" s="38"/>
      <c r="AR140" s="215" t="s">
        <v>167</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167</v>
      </c>
      <c r="BM140" s="215" t="s">
        <v>221</v>
      </c>
    </row>
    <row r="141" s="13" customFormat="1">
      <c r="A141" s="13"/>
      <c r="B141" s="222"/>
      <c r="C141" s="223"/>
      <c r="D141" s="217" t="s">
        <v>172</v>
      </c>
      <c r="E141" s="224" t="s">
        <v>19</v>
      </c>
      <c r="F141" s="225" t="s">
        <v>188</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189</v>
      </c>
      <c r="G142" s="233"/>
      <c r="H142" s="236">
        <v>23.149999999999999</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3" customFormat="1">
      <c r="A143" s="13"/>
      <c r="B143" s="222"/>
      <c r="C143" s="223"/>
      <c r="D143" s="217" t="s">
        <v>172</v>
      </c>
      <c r="E143" s="224" t="s">
        <v>19</v>
      </c>
      <c r="F143" s="225" t="s">
        <v>190</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172</v>
      </c>
      <c r="AU143" s="231" t="s">
        <v>168</v>
      </c>
      <c r="AV143" s="13" t="s">
        <v>80</v>
      </c>
      <c r="AW143" s="13" t="s">
        <v>33</v>
      </c>
      <c r="AX143" s="13" t="s">
        <v>72</v>
      </c>
      <c r="AY143" s="231" t="s">
        <v>158</v>
      </c>
    </row>
    <row r="144" s="14" customFormat="1">
      <c r="A144" s="14"/>
      <c r="B144" s="232"/>
      <c r="C144" s="233"/>
      <c r="D144" s="217" t="s">
        <v>172</v>
      </c>
      <c r="E144" s="234" t="s">
        <v>19</v>
      </c>
      <c r="F144" s="235" t="s">
        <v>191</v>
      </c>
      <c r="G144" s="233"/>
      <c r="H144" s="236">
        <v>2.8500000000000001</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33</v>
      </c>
      <c r="AX144" s="14" t="s">
        <v>72</v>
      </c>
      <c r="AY144" s="242" t="s">
        <v>158</v>
      </c>
    </row>
    <row r="145" s="13" customFormat="1">
      <c r="A145" s="13"/>
      <c r="B145" s="222"/>
      <c r="C145" s="223"/>
      <c r="D145" s="217" t="s">
        <v>172</v>
      </c>
      <c r="E145" s="224" t="s">
        <v>19</v>
      </c>
      <c r="F145" s="225" t="s">
        <v>192</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193</v>
      </c>
      <c r="G146" s="233"/>
      <c r="H146" s="236">
        <v>1.3300000000000001</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194</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4" customFormat="1">
      <c r="A148" s="14"/>
      <c r="B148" s="232"/>
      <c r="C148" s="233"/>
      <c r="D148" s="217" t="s">
        <v>172</v>
      </c>
      <c r="E148" s="234" t="s">
        <v>19</v>
      </c>
      <c r="F148" s="235" t="s">
        <v>195</v>
      </c>
      <c r="G148" s="233"/>
      <c r="H148" s="236">
        <v>7</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34.329999999999998</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99</v>
      </c>
      <c r="D150" s="204" t="s">
        <v>162</v>
      </c>
      <c r="E150" s="205" t="s">
        <v>222</v>
      </c>
      <c r="F150" s="206" t="s">
        <v>223</v>
      </c>
      <c r="G150" s="207" t="s">
        <v>165</v>
      </c>
      <c r="H150" s="208">
        <v>527.58600000000001</v>
      </c>
      <c r="I150" s="209"/>
      <c r="J150" s="210">
        <f>ROUND(I150*H150,2)</f>
        <v>0</v>
      </c>
      <c r="K150" s="206" t="s">
        <v>166</v>
      </c>
      <c r="L150" s="44"/>
      <c r="M150" s="211" t="s">
        <v>19</v>
      </c>
      <c r="N150" s="212" t="s">
        <v>44</v>
      </c>
      <c r="O150" s="84"/>
      <c r="P150" s="213">
        <f>O150*H150</f>
        <v>0</v>
      </c>
      <c r="Q150" s="213">
        <v>0.00025999999999999998</v>
      </c>
      <c r="R150" s="213">
        <f>Q150*H150</f>
        <v>0.13717235999999999</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224</v>
      </c>
    </row>
    <row r="151" s="13" customFormat="1">
      <c r="A151" s="13"/>
      <c r="B151" s="222"/>
      <c r="C151" s="223"/>
      <c r="D151" s="217" t="s">
        <v>172</v>
      </c>
      <c r="E151" s="224" t="s">
        <v>19</v>
      </c>
      <c r="F151" s="225" t="s">
        <v>225</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226</v>
      </c>
      <c r="G152" s="233"/>
      <c r="H152" s="236">
        <v>9.4499999999999993</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227</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3" customFormat="1">
      <c r="A154" s="13"/>
      <c r="B154" s="222"/>
      <c r="C154" s="223"/>
      <c r="D154" s="217" t="s">
        <v>172</v>
      </c>
      <c r="E154" s="224" t="s">
        <v>19</v>
      </c>
      <c r="F154" s="225" t="s">
        <v>228</v>
      </c>
      <c r="G154" s="223"/>
      <c r="H154" s="224" t="s">
        <v>19</v>
      </c>
      <c r="I154" s="226"/>
      <c r="J154" s="223"/>
      <c r="K154" s="223"/>
      <c r="L154" s="227"/>
      <c r="M154" s="228"/>
      <c r="N154" s="229"/>
      <c r="O154" s="229"/>
      <c r="P154" s="229"/>
      <c r="Q154" s="229"/>
      <c r="R154" s="229"/>
      <c r="S154" s="229"/>
      <c r="T154" s="230"/>
      <c r="U154" s="13"/>
      <c r="V154" s="13"/>
      <c r="W154" s="13"/>
      <c r="X154" s="13"/>
      <c r="Y154" s="13"/>
      <c r="Z154" s="13"/>
      <c r="AA154" s="13"/>
      <c r="AB154" s="13"/>
      <c r="AC154" s="13"/>
      <c r="AD154" s="13"/>
      <c r="AE154" s="13"/>
      <c r="AT154" s="231" t="s">
        <v>172</v>
      </c>
      <c r="AU154" s="231" t="s">
        <v>168</v>
      </c>
      <c r="AV154" s="13" t="s">
        <v>80</v>
      </c>
      <c r="AW154" s="13" t="s">
        <v>33</v>
      </c>
      <c r="AX154" s="13" t="s">
        <v>72</v>
      </c>
      <c r="AY154" s="231" t="s">
        <v>158</v>
      </c>
    </row>
    <row r="155" s="14" customFormat="1">
      <c r="A155" s="14"/>
      <c r="B155" s="232"/>
      <c r="C155" s="233"/>
      <c r="D155" s="217" t="s">
        <v>172</v>
      </c>
      <c r="E155" s="234" t="s">
        <v>19</v>
      </c>
      <c r="F155" s="235" t="s">
        <v>229</v>
      </c>
      <c r="G155" s="233"/>
      <c r="H155" s="236">
        <v>20.899999999999999</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172</v>
      </c>
      <c r="AU155" s="242" t="s">
        <v>168</v>
      </c>
      <c r="AV155" s="14" t="s">
        <v>168</v>
      </c>
      <c r="AW155" s="14" t="s">
        <v>33</v>
      </c>
      <c r="AX155" s="14" t="s">
        <v>72</v>
      </c>
      <c r="AY155" s="242" t="s">
        <v>158</v>
      </c>
    </row>
    <row r="156" s="14" customFormat="1">
      <c r="A156" s="14"/>
      <c r="B156" s="232"/>
      <c r="C156" s="233"/>
      <c r="D156" s="217" t="s">
        <v>172</v>
      </c>
      <c r="E156" s="234" t="s">
        <v>19</v>
      </c>
      <c r="F156" s="235" t="s">
        <v>230</v>
      </c>
      <c r="G156" s="233"/>
      <c r="H156" s="236">
        <v>9</v>
      </c>
      <c r="I156" s="237"/>
      <c r="J156" s="233"/>
      <c r="K156" s="233"/>
      <c r="L156" s="238"/>
      <c r="M156" s="239"/>
      <c r="N156" s="240"/>
      <c r="O156" s="240"/>
      <c r="P156" s="240"/>
      <c r="Q156" s="240"/>
      <c r="R156" s="240"/>
      <c r="S156" s="240"/>
      <c r="T156" s="241"/>
      <c r="U156" s="14"/>
      <c r="V156" s="14"/>
      <c r="W156" s="14"/>
      <c r="X156" s="14"/>
      <c r="Y156" s="14"/>
      <c r="Z156" s="14"/>
      <c r="AA156" s="14"/>
      <c r="AB156" s="14"/>
      <c r="AC156" s="14"/>
      <c r="AD156" s="14"/>
      <c r="AE156" s="14"/>
      <c r="AT156" s="242" t="s">
        <v>172</v>
      </c>
      <c r="AU156" s="242" t="s">
        <v>168</v>
      </c>
      <c r="AV156" s="14" t="s">
        <v>168</v>
      </c>
      <c r="AW156" s="14" t="s">
        <v>33</v>
      </c>
      <c r="AX156" s="14" t="s">
        <v>72</v>
      </c>
      <c r="AY156" s="242" t="s">
        <v>158</v>
      </c>
    </row>
    <row r="157" s="13" customFormat="1">
      <c r="A157" s="13"/>
      <c r="B157" s="222"/>
      <c r="C157" s="223"/>
      <c r="D157" s="217" t="s">
        <v>172</v>
      </c>
      <c r="E157" s="224" t="s">
        <v>19</v>
      </c>
      <c r="F157" s="225" t="s">
        <v>231</v>
      </c>
      <c r="G157" s="223"/>
      <c r="H157" s="224" t="s">
        <v>19</v>
      </c>
      <c r="I157" s="226"/>
      <c r="J157" s="223"/>
      <c r="K157" s="223"/>
      <c r="L157" s="227"/>
      <c r="M157" s="228"/>
      <c r="N157" s="229"/>
      <c r="O157" s="229"/>
      <c r="P157" s="229"/>
      <c r="Q157" s="229"/>
      <c r="R157" s="229"/>
      <c r="S157" s="229"/>
      <c r="T157" s="230"/>
      <c r="U157" s="13"/>
      <c r="V157" s="13"/>
      <c r="W157" s="13"/>
      <c r="X157" s="13"/>
      <c r="Y157" s="13"/>
      <c r="Z157" s="13"/>
      <c r="AA157" s="13"/>
      <c r="AB157" s="13"/>
      <c r="AC157" s="13"/>
      <c r="AD157" s="13"/>
      <c r="AE157" s="13"/>
      <c r="AT157" s="231" t="s">
        <v>172</v>
      </c>
      <c r="AU157" s="231" t="s">
        <v>168</v>
      </c>
      <c r="AV157" s="13" t="s">
        <v>80</v>
      </c>
      <c r="AW157" s="13" t="s">
        <v>33</v>
      </c>
      <c r="AX157" s="13" t="s">
        <v>72</v>
      </c>
      <c r="AY157" s="231" t="s">
        <v>158</v>
      </c>
    </row>
    <row r="158" s="14" customFormat="1">
      <c r="A158" s="14"/>
      <c r="B158" s="232"/>
      <c r="C158" s="233"/>
      <c r="D158" s="217" t="s">
        <v>172</v>
      </c>
      <c r="E158" s="234" t="s">
        <v>19</v>
      </c>
      <c r="F158" s="235" t="s">
        <v>232</v>
      </c>
      <c r="G158" s="233"/>
      <c r="H158" s="236">
        <v>10.35</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172</v>
      </c>
      <c r="AU158" s="242" t="s">
        <v>168</v>
      </c>
      <c r="AV158" s="14" t="s">
        <v>168</v>
      </c>
      <c r="AW158" s="14" t="s">
        <v>33</v>
      </c>
      <c r="AX158" s="14" t="s">
        <v>72</v>
      </c>
      <c r="AY158" s="242" t="s">
        <v>158</v>
      </c>
    </row>
    <row r="159" s="13" customFormat="1">
      <c r="A159" s="13"/>
      <c r="B159" s="222"/>
      <c r="C159" s="223"/>
      <c r="D159" s="217" t="s">
        <v>172</v>
      </c>
      <c r="E159" s="224" t="s">
        <v>19</v>
      </c>
      <c r="F159" s="225" t="s">
        <v>233</v>
      </c>
      <c r="G159" s="223"/>
      <c r="H159" s="224" t="s">
        <v>19</v>
      </c>
      <c r="I159" s="226"/>
      <c r="J159" s="223"/>
      <c r="K159" s="223"/>
      <c r="L159" s="227"/>
      <c r="M159" s="228"/>
      <c r="N159" s="229"/>
      <c r="O159" s="229"/>
      <c r="P159" s="229"/>
      <c r="Q159" s="229"/>
      <c r="R159" s="229"/>
      <c r="S159" s="229"/>
      <c r="T159" s="230"/>
      <c r="U159" s="13"/>
      <c r="V159" s="13"/>
      <c r="W159" s="13"/>
      <c r="X159" s="13"/>
      <c r="Y159" s="13"/>
      <c r="Z159" s="13"/>
      <c r="AA159" s="13"/>
      <c r="AB159" s="13"/>
      <c r="AC159" s="13"/>
      <c r="AD159" s="13"/>
      <c r="AE159" s="13"/>
      <c r="AT159" s="231" t="s">
        <v>172</v>
      </c>
      <c r="AU159" s="231" t="s">
        <v>168</v>
      </c>
      <c r="AV159" s="13" t="s">
        <v>80</v>
      </c>
      <c r="AW159" s="13" t="s">
        <v>33</v>
      </c>
      <c r="AX159" s="13" t="s">
        <v>72</v>
      </c>
      <c r="AY159" s="231" t="s">
        <v>158</v>
      </c>
    </row>
    <row r="160" s="14" customFormat="1">
      <c r="A160" s="14"/>
      <c r="B160" s="232"/>
      <c r="C160" s="233"/>
      <c r="D160" s="217" t="s">
        <v>172</v>
      </c>
      <c r="E160" s="234" t="s">
        <v>19</v>
      </c>
      <c r="F160" s="235" t="s">
        <v>234</v>
      </c>
      <c r="G160" s="233"/>
      <c r="H160" s="236">
        <v>19</v>
      </c>
      <c r="I160" s="237"/>
      <c r="J160" s="233"/>
      <c r="K160" s="233"/>
      <c r="L160" s="238"/>
      <c r="M160" s="239"/>
      <c r="N160" s="240"/>
      <c r="O160" s="240"/>
      <c r="P160" s="240"/>
      <c r="Q160" s="240"/>
      <c r="R160" s="240"/>
      <c r="S160" s="240"/>
      <c r="T160" s="241"/>
      <c r="U160" s="14"/>
      <c r="V160" s="14"/>
      <c r="W160" s="14"/>
      <c r="X160" s="14"/>
      <c r="Y160" s="14"/>
      <c r="Z160" s="14"/>
      <c r="AA160" s="14"/>
      <c r="AB160" s="14"/>
      <c r="AC160" s="14"/>
      <c r="AD160" s="14"/>
      <c r="AE160" s="14"/>
      <c r="AT160" s="242" t="s">
        <v>172</v>
      </c>
      <c r="AU160" s="242" t="s">
        <v>168</v>
      </c>
      <c r="AV160" s="14" t="s">
        <v>168</v>
      </c>
      <c r="AW160" s="14" t="s">
        <v>33</v>
      </c>
      <c r="AX160" s="14" t="s">
        <v>72</v>
      </c>
      <c r="AY160" s="242" t="s">
        <v>158</v>
      </c>
    </row>
    <row r="161" s="13" customFormat="1">
      <c r="A161" s="13"/>
      <c r="B161" s="222"/>
      <c r="C161" s="223"/>
      <c r="D161" s="217" t="s">
        <v>172</v>
      </c>
      <c r="E161" s="224" t="s">
        <v>19</v>
      </c>
      <c r="F161" s="225" t="s">
        <v>227</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172</v>
      </c>
      <c r="AU161" s="231" t="s">
        <v>168</v>
      </c>
      <c r="AV161" s="13" t="s">
        <v>80</v>
      </c>
      <c r="AW161" s="13" t="s">
        <v>33</v>
      </c>
      <c r="AX161" s="13" t="s">
        <v>72</v>
      </c>
      <c r="AY161" s="231" t="s">
        <v>158</v>
      </c>
    </row>
    <row r="162" s="13" customFormat="1">
      <c r="A162" s="13"/>
      <c r="B162" s="222"/>
      <c r="C162" s="223"/>
      <c r="D162" s="217" t="s">
        <v>172</v>
      </c>
      <c r="E162" s="224" t="s">
        <v>19</v>
      </c>
      <c r="F162" s="225" t="s">
        <v>228</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235</v>
      </c>
      <c r="G163" s="233"/>
      <c r="H163" s="236">
        <v>31.350000000000001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231</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236</v>
      </c>
      <c r="G165" s="233"/>
      <c r="H165" s="236">
        <v>15.525</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233</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237</v>
      </c>
      <c r="G167" s="233"/>
      <c r="H167" s="236">
        <v>28.5</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228</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238</v>
      </c>
      <c r="G169" s="233"/>
      <c r="H169" s="236">
        <v>146.30000000000001</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3" customFormat="1">
      <c r="A170" s="13"/>
      <c r="B170" s="222"/>
      <c r="C170" s="223"/>
      <c r="D170" s="217" t="s">
        <v>172</v>
      </c>
      <c r="E170" s="224" t="s">
        <v>19</v>
      </c>
      <c r="F170" s="225" t="s">
        <v>231</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172</v>
      </c>
      <c r="AU170" s="231" t="s">
        <v>168</v>
      </c>
      <c r="AV170" s="13" t="s">
        <v>80</v>
      </c>
      <c r="AW170" s="13" t="s">
        <v>33</v>
      </c>
      <c r="AX170" s="13" t="s">
        <v>72</v>
      </c>
      <c r="AY170" s="231" t="s">
        <v>158</v>
      </c>
    </row>
    <row r="171" s="14" customFormat="1">
      <c r="A171" s="14"/>
      <c r="B171" s="232"/>
      <c r="C171" s="233"/>
      <c r="D171" s="217" t="s">
        <v>172</v>
      </c>
      <c r="E171" s="234" t="s">
        <v>19</v>
      </c>
      <c r="F171" s="235" t="s">
        <v>239</v>
      </c>
      <c r="G171" s="233"/>
      <c r="H171" s="236">
        <v>72.450000000000003</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3" customFormat="1">
      <c r="A172" s="13"/>
      <c r="B172" s="222"/>
      <c r="C172" s="223"/>
      <c r="D172" s="217" t="s">
        <v>172</v>
      </c>
      <c r="E172" s="224" t="s">
        <v>19</v>
      </c>
      <c r="F172" s="225" t="s">
        <v>240</v>
      </c>
      <c r="G172" s="223"/>
      <c r="H172" s="224" t="s">
        <v>19</v>
      </c>
      <c r="I172" s="226"/>
      <c r="J172" s="223"/>
      <c r="K172" s="223"/>
      <c r="L172" s="227"/>
      <c r="M172" s="228"/>
      <c r="N172" s="229"/>
      <c r="O172" s="229"/>
      <c r="P172" s="229"/>
      <c r="Q172" s="229"/>
      <c r="R172" s="229"/>
      <c r="S172" s="229"/>
      <c r="T172" s="230"/>
      <c r="U172" s="13"/>
      <c r="V172" s="13"/>
      <c r="W172" s="13"/>
      <c r="X172" s="13"/>
      <c r="Y172" s="13"/>
      <c r="Z172" s="13"/>
      <c r="AA172" s="13"/>
      <c r="AB172" s="13"/>
      <c r="AC172" s="13"/>
      <c r="AD172" s="13"/>
      <c r="AE172" s="13"/>
      <c r="AT172" s="231" t="s">
        <v>172</v>
      </c>
      <c r="AU172" s="231" t="s">
        <v>168</v>
      </c>
      <c r="AV172" s="13" t="s">
        <v>80</v>
      </c>
      <c r="AW172" s="13" t="s">
        <v>33</v>
      </c>
      <c r="AX172" s="13" t="s">
        <v>72</v>
      </c>
      <c r="AY172" s="231" t="s">
        <v>158</v>
      </c>
    </row>
    <row r="173" s="14" customFormat="1">
      <c r="A173" s="14"/>
      <c r="B173" s="232"/>
      <c r="C173" s="233"/>
      <c r="D173" s="217" t="s">
        <v>172</v>
      </c>
      <c r="E173" s="234" t="s">
        <v>19</v>
      </c>
      <c r="F173" s="235" t="s">
        <v>241</v>
      </c>
      <c r="G173" s="233"/>
      <c r="H173" s="236">
        <v>36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3" customFormat="1">
      <c r="A174" s="13"/>
      <c r="B174" s="222"/>
      <c r="C174" s="223"/>
      <c r="D174" s="217" t="s">
        <v>172</v>
      </c>
      <c r="E174" s="224" t="s">
        <v>19</v>
      </c>
      <c r="F174" s="225" t="s">
        <v>233</v>
      </c>
      <c r="G174" s="223"/>
      <c r="H174" s="224" t="s">
        <v>19</v>
      </c>
      <c r="I174" s="226"/>
      <c r="J174" s="223"/>
      <c r="K174" s="223"/>
      <c r="L174" s="227"/>
      <c r="M174" s="228"/>
      <c r="N174" s="229"/>
      <c r="O174" s="229"/>
      <c r="P174" s="229"/>
      <c r="Q174" s="229"/>
      <c r="R174" s="229"/>
      <c r="S174" s="229"/>
      <c r="T174" s="230"/>
      <c r="U174" s="13"/>
      <c r="V174" s="13"/>
      <c r="W174" s="13"/>
      <c r="X174" s="13"/>
      <c r="Y174" s="13"/>
      <c r="Z174" s="13"/>
      <c r="AA174" s="13"/>
      <c r="AB174" s="13"/>
      <c r="AC174" s="13"/>
      <c r="AD174" s="13"/>
      <c r="AE174" s="13"/>
      <c r="AT174" s="231" t="s">
        <v>172</v>
      </c>
      <c r="AU174" s="231" t="s">
        <v>168</v>
      </c>
      <c r="AV174" s="13" t="s">
        <v>80</v>
      </c>
      <c r="AW174" s="13" t="s">
        <v>33</v>
      </c>
      <c r="AX174" s="13" t="s">
        <v>72</v>
      </c>
      <c r="AY174" s="231" t="s">
        <v>158</v>
      </c>
    </row>
    <row r="175" s="14" customFormat="1">
      <c r="A175" s="14"/>
      <c r="B175" s="232"/>
      <c r="C175" s="233"/>
      <c r="D175" s="217" t="s">
        <v>172</v>
      </c>
      <c r="E175" s="234" t="s">
        <v>19</v>
      </c>
      <c r="F175" s="235" t="s">
        <v>242</v>
      </c>
      <c r="G175" s="233"/>
      <c r="H175" s="236">
        <v>133</v>
      </c>
      <c r="I175" s="237"/>
      <c r="J175" s="233"/>
      <c r="K175" s="233"/>
      <c r="L175" s="238"/>
      <c r="M175" s="239"/>
      <c r="N175" s="240"/>
      <c r="O175" s="240"/>
      <c r="P175" s="240"/>
      <c r="Q175" s="240"/>
      <c r="R175" s="240"/>
      <c r="S175" s="240"/>
      <c r="T175" s="241"/>
      <c r="U175" s="14"/>
      <c r="V175" s="14"/>
      <c r="W175" s="14"/>
      <c r="X175" s="14"/>
      <c r="Y175" s="14"/>
      <c r="Z175" s="14"/>
      <c r="AA175" s="14"/>
      <c r="AB175" s="14"/>
      <c r="AC175" s="14"/>
      <c r="AD175" s="14"/>
      <c r="AE175" s="14"/>
      <c r="AT175" s="242" t="s">
        <v>172</v>
      </c>
      <c r="AU175" s="242" t="s">
        <v>168</v>
      </c>
      <c r="AV175" s="14" t="s">
        <v>168</v>
      </c>
      <c r="AW175" s="14" t="s">
        <v>33</v>
      </c>
      <c r="AX175" s="14" t="s">
        <v>72</v>
      </c>
      <c r="AY175" s="242" t="s">
        <v>158</v>
      </c>
    </row>
    <row r="176" s="13" customFormat="1">
      <c r="A176" s="13"/>
      <c r="B176" s="222"/>
      <c r="C176" s="223"/>
      <c r="D176" s="217" t="s">
        <v>172</v>
      </c>
      <c r="E176" s="224" t="s">
        <v>19</v>
      </c>
      <c r="F176" s="225" t="s">
        <v>243</v>
      </c>
      <c r="G176" s="223"/>
      <c r="H176" s="224" t="s">
        <v>19</v>
      </c>
      <c r="I176" s="226"/>
      <c r="J176" s="223"/>
      <c r="K176" s="223"/>
      <c r="L176" s="227"/>
      <c r="M176" s="228"/>
      <c r="N176" s="229"/>
      <c r="O176" s="229"/>
      <c r="P176" s="229"/>
      <c r="Q176" s="229"/>
      <c r="R176" s="229"/>
      <c r="S176" s="229"/>
      <c r="T176" s="230"/>
      <c r="U176" s="13"/>
      <c r="V176" s="13"/>
      <c r="W176" s="13"/>
      <c r="X176" s="13"/>
      <c r="Y176" s="13"/>
      <c r="Z176" s="13"/>
      <c r="AA176" s="13"/>
      <c r="AB176" s="13"/>
      <c r="AC176" s="13"/>
      <c r="AD176" s="13"/>
      <c r="AE176" s="13"/>
      <c r="AT176" s="231" t="s">
        <v>172</v>
      </c>
      <c r="AU176" s="231" t="s">
        <v>168</v>
      </c>
      <c r="AV176" s="13" t="s">
        <v>80</v>
      </c>
      <c r="AW176" s="13" t="s">
        <v>33</v>
      </c>
      <c r="AX176" s="13" t="s">
        <v>72</v>
      </c>
      <c r="AY176" s="231" t="s">
        <v>158</v>
      </c>
    </row>
    <row r="177" s="14" customFormat="1">
      <c r="A177" s="14"/>
      <c r="B177" s="232"/>
      <c r="C177" s="233"/>
      <c r="D177" s="217" t="s">
        <v>172</v>
      </c>
      <c r="E177" s="234" t="s">
        <v>19</v>
      </c>
      <c r="F177" s="235" t="s">
        <v>244</v>
      </c>
      <c r="G177" s="233"/>
      <c r="H177" s="236">
        <v>-21.600000000000001</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172</v>
      </c>
      <c r="AU177" s="242" t="s">
        <v>168</v>
      </c>
      <c r="AV177" s="14" t="s">
        <v>168</v>
      </c>
      <c r="AW177" s="14" t="s">
        <v>33</v>
      </c>
      <c r="AX177" s="14" t="s">
        <v>72</v>
      </c>
      <c r="AY177" s="242" t="s">
        <v>158</v>
      </c>
    </row>
    <row r="178" s="14" customFormat="1">
      <c r="A178" s="14"/>
      <c r="B178" s="232"/>
      <c r="C178" s="233"/>
      <c r="D178" s="217" t="s">
        <v>172</v>
      </c>
      <c r="E178" s="234" t="s">
        <v>19</v>
      </c>
      <c r="F178" s="235" t="s">
        <v>245</v>
      </c>
      <c r="G178" s="233"/>
      <c r="H178" s="236">
        <v>-16.199999999999999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246</v>
      </c>
      <c r="G179" s="233"/>
      <c r="H179" s="236">
        <v>-1.6499999999999999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247</v>
      </c>
      <c r="G180" s="233"/>
      <c r="H180" s="236">
        <v>-0.64000000000000001</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248</v>
      </c>
      <c r="G181" s="233"/>
      <c r="H181" s="236">
        <v>-1.9550000000000001</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4" customFormat="1">
      <c r="A182" s="14"/>
      <c r="B182" s="232"/>
      <c r="C182" s="233"/>
      <c r="D182" s="217" t="s">
        <v>172</v>
      </c>
      <c r="E182" s="234" t="s">
        <v>19</v>
      </c>
      <c r="F182" s="235" t="s">
        <v>249</v>
      </c>
      <c r="G182" s="233"/>
      <c r="H182" s="236">
        <v>-0.88</v>
      </c>
      <c r="I182" s="237"/>
      <c r="J182" s="233"/>
      <c r="K182" s="233"/>
      <c r="L182" s="238"/>
      <c r="M182" s="239"/>
      <c r="N182" s="240"/>
      <c r="O182" s="240"/>
      <c r="P182" s="240"/>
      <c r="Q182" s="240"/>
      <c r="R182" s="240"/>
      <c r="S182" s="240"/>
      <c r="T182" s="241"/>
      <c r="U182" s="14"/>
      <c r="V182" s="14"/>
      <c r="W182" s="14"/>
      <c r="X182" s="14"/>
      <c r="Y182" s="14"/>
      <c r="Z182" s="14"/>
      <c r="AA182" s="14"/>
      <c r="AB182" s="14"/>
      <c r="AC182" s="14"/>
      <c r="AD182" s="14"/>
      <c r="AE182" s="14"/>
      <c r="AT182" s="242" t="s">
        <v>172</v>
      </c>
      <c r="AU182" s="242" t="s">
        <v>168</v>
      </c>
      <c r="AV182" s="14" t="s">
        <v>168</v>
      </c>
      <c r="AW182" s="14" t="s">
        <v>33</v>
      </c>
      <c r="AX182" s="14" t="s">
        <v>72</v>
      </c>
      <c r="AY182" s="242" t="s">
        <v>158</v>
      </c>
    </row>
    <row r="183" s="13" customFormat="1">
      <c r="A183" s="13"/>
      <c r="B183" s="222"/>
      <c r="C183" s="223"/>
      <c r="D183" s="217" t="s">
        <v>172</v>
      </c>
      <c r="E183" s="224" t="s">
        <v>19</v>
      </c>
      <c r="F183" s="225" t="s">
        <v>240</v>
      </c>
      <c r="G183" s="223"/>
      <c r="H183" s="224" t="s">
        <v>19</v>
      </c>
      <c r="I183" s="226"/>
      <c r="J183" s="223"/>
      <c r="K183" s="223"/>
      <c r="L183" s="227"/>
      <c r="M183" s="228"/>
      <c r="N183" s="229"/>
      <c r="O183" s="229"/>
      <c r="P183" s="229"/>
      <c r="Q183" s="229"/>
      <c r="R183" s="229"/>
      <c r="S183" s="229"/>
      <c r="T183" s="230"/>
      <c r="U183" s="13"/>
      <c r="V183" s="13"/>
      <c r="W183" s="13"/>
      <c r="X183" s="13"/>
      <c r="Y183" s="13"/>
      <c r="Z183" s="13"/>
      <c r="AA183" s="13"/>
      <c r="AB183" s="13"/>
      <c r="AC183" s="13"/>
      <c r="AD183" s="13"/>
      <c r="AE183" s="13"/>
      <c r="AT183" s="231" t="s">
        <v>172</v>
      </c>
      <c r="AU183" s="231" t="s">
        <v>168</v>
      </c>
      <c r="AV183" s="13" t="s">
        <v>80</v>
      </c>
      <c r="AW183" s="13" t="s">
        <v>33</v>
      </c>
      <c r="AX183" s="13" t="s">
        <v>72</v>
      </c>
      <c r="AY183" s="231" t="s">
        <v>158</v>
      </c>
    </row>
    <row r="184" s="14" customFormat="1">
      <c r="A184" s="14"/>
      <c r="B184" s="232"/>
      <c r="C184" s="233"/>
      <c r="D184" s="217" t="s">
        <v>172</v>
      </c>
      <c r="E184" s="234" t="s">
        <v>19</v>
      </c>
      <c r="F184" s="235" t="s">
        <v>250</v>
      </c>
      <c r="G184" s="233"/>
      <c r="H184" s="236">
        <v>-1.2150000000000001</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3" customFormat="1">
      <c r="A185" s="13"/>
      <c r="B185" s="222"/>
      <c r="C185" s="223"/>
      <c r="D185" s="217" t="s">
        <v>172</v>
      </c>
      <c r="E185" s="224" t="s">
        <v>19</v>
      </c>
      <c r="F185" s="225" t="s">
        <v>251</v>
      </c>
      <c r="G185" s="223"/>
      <c r="H185" s="224" t="s">
        <v>19</v>
      </c>
      <c r="I185" s="226"/>
      <c r="J185" s="223"/>
      <c r="K185" s="223"/>
      <c r="L185" s="227"/>
      <c r="M185" s="228"/>
      <c r="N185" s="229"/>
      <c r="O185" s="229"/>
      <c r="P185" s="229"/>
      <c r="Q185" s="229"/>
      <c r="R185" s="229"/>
      <c r="S185" s="229"/>
      <c r="T185" s="230"/>
      <c r="U185" s="13"/>
      <c r="V185" s="13"/>
      <c r="W185" s="13"/>
      <c r="X185" s="13"/>
      <c r="Y185" s="13"/>
      <c r="Z185" s="13"/>
      <c r="AA185" s="13"/>
      <c r="AB185" s="13"/>
      <c r="AC185" s="13"/>
      <c r="AD185" s="13"/>
      <c r="AE185" s="13"/>
      <c r="AT185" s="231" t="s">
        <v>172</v>
      </c>
      <c r="AU185" s="231" t="s">
        <v>168</v>
      </c>
      <c r="AV185" s="13" t="s">
        <v>80</v>
      </c>
      <c r="AW185" s="13" t="s">
        <v>33</v>
      </c>
      <c r="AX185" s="13" t="s">
        <v>72</v>
      </c>
      <c r="AY185" s="231" t="s">
        <v>158</v>
      </c>
    </row>
    <row r="186" s="14" customFormat="1">
      <c r="A186" s="14"/>
      <c r="B186" s="232"/>
      <c r="C186" s="233"/>
      <c r="D186" s="217" t="s">
        <v>172</v>
      </c>
      <c r="E186" s="234" t="s">
        <v>19</v>
      </c>
      <c r="F186" s="235" t="s">
        <v>252</v>
      </c>
      <c r="G186" s="233"/>
      <c r="H186" s="236">
        <v>10.08</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253</v>
      </c>
      <c r="G187" s="233"/>
      <c r="H187" s="236">
        <v>2.4849999999999999</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254</v>
      </c>
      <c r="G188" s="233"/>
      <c r="H188" s="236">
        <v>1.3999999999999999</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4" customFormat="1">
      <c r="A189" s="14"/>
      <c r="B189" s="232"/>
      <c r="C189" s="233"/>
      <c r="D189" s="217" t="s">
        <v>172</v>
      </c>
      <c r="E189" s="234" t="s">
        <v>19</v>
      </c>
      <c r="F189" s="235" t="s">
        <v>255</v>
      </c>
      <c r="G189" s="233"/>
      <c r="H189" s="236">
        <v>1.9079999999999999</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172</v>
      </c>
      <c r="AU189" s="242" t="s">
        <v>168</v>
      </c>
      <c r="AV189" s="14" t="s">
        <v>168</v>
      </c>
      <c r="AW189" s="14" t="s">
        <v>33</v>
      </c>
      <c r="AX189" s="14" t="s">
        <v>72</v>
      </c>
      <c r="AY189" s="242" t="s">
        <v>158</v>
      </c>
    </row>
    <row r="190" s="14" customFormat="1">
      <c r="A190" s="14"/>
      <c r="B190" s="232"/>
      <c r="C190" s="233"/>
      <c r="D190" s="217" t="s">
        <v>172</v>
      </c>
      <c r="E190" s="234" t="s">
        <v>19</v>
      </c>
      <c r="F190" s="235" t="s">
        <v>256</v>
      </c>
      <c r="G190" s="233"/>
      <c r="H190" s="236">
        <v>1.05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3" customFormat="1">
      <c r="A191" s="13"/>
      <c r="B191" s="222"/>
      <c r="C191" s="223"/>
      <c r="D191" s="217" t="s">
        <v>172</v>
      </c>
      <c r="E191" s="224" t="s">
        <v>19</v>
      </c>
      <c r="F191" s="225" t="s">
        <v>240</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257</v>
      </c>
      <c r="G192" s="233"/>
      <c r="H192" s="236">
        <v>1.26</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72</v>
      </c>
      <c r="AY192" s="242" t="s">
        <v>158</v>
      </c>
    </row>
    <row r="193" s="13" customFormat="1">
      <c r="A193" s="13"/>
      <c r="B193" s="222"/>
      <c r="C193" s="223"/>
      <c r="D193" s="217" t="s">
        <v>172</v>
      </c>
      <c r="E193" s="224" t="s">
        <v>19</v>
      </c>
      <c r="F193" s="225" t="s">
        <v>258</v>
      </c>
      <c r="G193" s="223"/>
      <c r="H193" s="224" t="s">
        <v>19</v>
      </c>
      <c r="I193" s="226"/>
      <c r="J193" s="223"/>
      <c r="K193" s="223"/>
      <c r="L193" s="227"/>
      <c r="M193" s="228"/>
      <c r="N193" s="229"/>
      <c r="O193" s="229"/>
      <c r="P193" s="229"/>
      <c r="Q193" s="229"/>
      <c r="R193" s="229"/>
      <c r="S193" s="229"/>
      <c r="T193" s="230"/>
      <c r="U193" s="13"/>
      <c r="V193" s="13"/>
      <c r="W193" s="13"/>
      <c r="X193" s="13"/>
      <c r="Y193" s="13"/>
      <c r="Z193" s="13"/>
      <c r="AA193" s="13"/>
      <c r="AB193" s="13"/>
      <c r="AC193" s="13"/>
      <c r="AD193" s="13"/>
      <c r="AE193" s="13"/>
      <c r="AT193" s="231" t="s">
        <v>172</v>
      </c>
      <c r="AU193" s="231" t="s">
        <v>168</v>
      </c>
      <c r="AV193" s="13" t="s">
        <v>80</v>
      </c>
      <c r="AW193" s="13" t="s">
        <v>33</v>
      </c>
      <c r="AX193" s="13" t="s">
        <v>72</v>
      </c>
      <c r="AY193" s="231" t="s">
        <v>158</v>
      </c>
    </row>
    <row r="194" s="14" customFormat="1">
      <c r="A194" s="14"/>
      <c r="B194" s="232"/>
      <c r="C194" s="233"/>
      <c r="D194" s="217" t="s">
        <v>172</v>
      </c>
      <c r="E194" s="234" t="s">
        <v>19</v>
      </c>
      <c r="F194" s="235" t="s">
        <v>259</v>
      </c>
      <c r="G194" s="233"/>
      <c r="H194" s="236">
        <v>5.04</v>
      </c>
      <c r="I194" s="237"/>
      <c r="J194" s="233"/>
      <c r="K194" s="233"/>
      <c r="L194" s="238"/>
      <c r="M194" s="239"/>
      <c r="N194" s="240"/>
      <c r="O194" s="240"/>
      <c r="P194" s="240"/>
      <c r="Q194" s="240"/>
      <c r="R194" s="240"/>
      <c r="S194" s="240"/>
      <c r="T194" s="241"/>
      <c r="U194" s="14"/>
      <c r="V194" s="14"/>
      <c r="W194" s="14"/>
      <c r="X194" s="14"/>
      <c r="Y194" s="14"/>
      <c r="Z194" s="14"/>
      <c r="AA194" s="14"/>
      <c r="AB194" s="14"/>
      <c r="AC194" s="14"/>
      <c r="AD194" s="14"/>
      <c r="AE194" s="14"/>
      <c r="AT194" s="242" t="s">
        <v>172</v>
      </c>
      <c r="AU194" s="242" t="s">
        <v>168</v>
      </c>
      <c r="AV194" s="14" t="s">
        <v>168</v>
      </c>
      <c r="AW194" s="14" t="s">
        <v>33</v>
      </c>
      <c r="AX194" s="14" t="s">
        <v>72</v>
      </c>
      <c r="AY194" s="242" t="s">
        <v>158</v>
      </c>
    </row>
    <row r="195" s="14" customFormat="1">
      <c r="A195" s="14"/>
      <c r="B195" s="232"/>
      <c r="C195" s="233"/>
      <c r="D195" s="217" t="s">
        <v>172</v>
      </c>
      <c r="E195" s="234" t="s">
        <v>19</v>
      </c>
      <c r="F195" s="235" t="s">
        <v>260</v>
      </c>
      <c r="G195" s="233"/>
      <c r="H195" s="236">
        <v>3.7799999999999998</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172</v>
      </c>
      <c r="AU195" s="242" t="s">
        <v>168</v>
      </c>
      <c r="AV195" s="14" t="s">
        <v>168</v>
      </c>
      <c r="AW195" s="14" t="s">
        <v>33</v>
      </c>
      <c r="AX195" s="14" t="s">
        <v>72</v>
      </c>
      <c r="AY195" s="242" t="s">
        <v>158</v>
      </c>
    </row>
    <row r="196" s="14" customFormat="1">
      <c r="A196" s="14"/>
      <c r="B196" s="232"/>
      <c r="C196" s="233"/>
      <c r="D196" s="217" t="s">
        <v>172</v>
      </c>
      <c r="E196" s="234" t="s">
        <v>19</v>
      </c>
      <c r="F196" s="235" t="s">
        <v>261</v>
      </c>
      <c r="G196" s="233"/>
      <c r="H196" s="236">
        <v>0.38500000000000001</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33</v>
      </c>
      <c r="AX196" s="14" t="s">
        <v>72</v>
      </c>
      <c r="AY196" s="242" t="s">
        <v>158</v>
      </c>
    </row>
    <row r="197" s="14" customFormat="1">
      <c r="A197" s="14"/>
      <c r="B197" s="232"/>
      <c r="C197" s="233"/>
      <c r="D197" s="217" t="s">
        <v>172</v>
      </c>
      <c r="E197" s="234" t="s">
        <v>19</v>
      </c>
      <c r="F197" s="235" t="s">
        <v>262</v>
      </c>
      <c r="G197" s="233"/>
      <c r="H197" s="236">
        <v>0.28000000000000003</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33</v>
      </c>
      <c r="AX197" s="14" t="s">
        <v>72</v>
      </c>
      <c r="AY197" s="242" t="s">
        <v>158</v>
      </c>
    </row>
    <row r="198" s="14" customFormat="1">
      <c r="A198" s="14"/>
      <c r="B198" s="232"/>
      <c r="C198" s="233"/>
      <c r="D198" s="217" t="s">
        <v>172</v>
      </c>
      <c r="E198" s="234" t="s">
        <v>19</v>
      </c>
      <c r="F198" s="235" t="s">
        <v>263</v>
      </c>
      <c r="G198" s="233"/>
      <c r="H198" s="236">
        <v>0.29799999999999999</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172</v>
      </c>
      <c r="AU198" s="242" t="s">
        <v>168</v>
      </c>
      <c r="AV198" s="14" t="s">
        <v>168</v>
      </c>
      <c r="AW198" s="14" t="s">
        <v>33</v>
      </c>
      <c r="AX198" s="14" t="s">
        <v>72</v>
      </c>
      <c r="AY198" s="242" t="s">
        <v>158</v>
      </c>
    </row>
    <row r="199" s="14" customFormat="1">
      <c r="A199" s="14"/>
      <c r="B199" s="232"/>
      <c r="C199" s="233"/>
      <c r="D199" s="217" t="s">
        <v>172</v>
      </c>
      <c r="E199" s="234" t="s">
        <v>19</v>
      </c>
      <c r="F199" s="235" t="s">
        <v>264</v>
      </c>
      <c r="G199" s="233"/>
      <c r="H199" s="236">
        <v>0.28000000000000003</v>
      </c>
      <c r="I199" s="237"/>
      <c r="J199" s="233"/>
      <c r="K199" s="233"/>
      <c r="L199" s="238"/>
      <c r="M199" s="239"/>
      <c r="N199" s="240"/>
      <c r="O199" s="240"/>
      <c r="P199" s="240"/>
      <c r="Q199" s="240"/>
      <c r="R199" s="240"/>
      <c r="S199" s="240"/>
      <c r="T199" s="241"/>
      <c r="U199" s="14"/>
      <c r="V199" s="14"/>
      <c r="W199" s="14"/>
      <c r="X199" s="14"/>
      <c r="Y199" s="14"/>
      <c r="Z199" s="14"/>
      <c r="AA199" s="14"/>
      <c r="AB199" s="14"/>
      <c r="AC199" s="14"/>
      <c r="AD199" s="14"/>
      <c r="AE199" s="14"/>
      <c r="AT199" s="242" t="s">
        <v>172</v>
      </c>
      <c r="AU199" s="242" t="s">
        <v>168</v>
      </c>
      <c r="AV199" s="14" t="s">
        <v>168</v>
      </c>
      <c r="AW199" s="14" t="s">
        <v>33</v>
      </c>
      <c r="AX199" s="14" t="s">
        <v>72</v>
      </c>
      <c r="AY199" s="242" t="s">
        <v>158</v>
      </c>
    </row>
    <row r="200" s="13" customFormat="1">
      <c r="A200" s="13"/>
      <c r="B200" s="222"/>
      <c r="C200" s="223"/>
      <c r="D200" s="217" t="s">
        <v>172</v>
      </c>
      <c r="E200" s="224" t="s">
        <v>19</v>
      </c>
      <c r="F200" s="225" t="s">
        <v>240</v>
      </c>
      <c r="G200" s="223"/>
      <c r="H200" s="224" t="s">
        <v>19</v>
      </c>
      <c r="I200" s="226"/>
      <c r="J200" s="223"/>
      <c r="K200" s="223"/>
      <c r="L200" s="227"/>
      <c r="M200" s="228"/>
      <c r="N200" s="229"/>
      <c r="O200" s="229"/>
      <c r="P200" s="229"/>
      <c r="Q200" s="229"/>
      <c r="R200" s="229"/>
      <c r="S200" s="229"/>
      <c r="T200" s="230"/>
      <c r="U200" s="13"/>
      <c r="V200" s="13"/>
      <c r="W200" s="13"/>
      <c r="X200" s="13"/>
      <c r="Y200" s="13"/>
      <c r="Z200" s="13"/>
      <c r="AA200" s="13"/>
      <c r="AB200" s="13"/>
      <c r="AC200" s="13"/>
      <c r="AD200" s="13"/>
      <c r="AE200" s="13"/>
      <c r="AT200" s="231" t="s">
        <v>172</v>
      </c>
      <c r="AU200" s="231" t="s">
        <v>168</v>
      </c>
      <c r="AV200" s="13" t="s">
        <v>80</v>
      </c>
      <c r="AW200" s="13" t="s">
        <v>33</v>
      </c>
      <c r="AX200" s="13" t="s">
        <v>72</v>
      </c>
      <c r="AY200" s="231" t="s">
        <v>158</v>
      </c>
    </row>
    <row r="201" s="14" customFormat="1">
      <c r="A201" s="14"/>
      <c r="B201" s="232"/>
      <c r="C201" s="233"/>
      <c r="D201" s="217" t="s">
        <v>172</v>
      </c>
      <c r="E201" s="234" t="s">
        <v>19</v>
      </c>
      <c r="F201" s="235" t="s">
        <v>265</v>
      </c>
      <c r="G201" s="233"/>
      <c r="H201" s="236">
        <v>0.315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33</v>
      </c>
      <c r="AX201" s="14" t="s">
        <v>72</v>
      </c>
      <c r="AY201" s="242" t="s">
        <v>158</v>
      </c>
    </row>
    <row r="202" s="13" customFormat="1">
      <c r="A202" s="13"/>
      <c r="B202" s="222"/>
      <c r="C202" s="223"/>
      <c r="D202" s="217" t="s">
        <v>172</v>
      </c>
      <c r="E202" s="224" t="s">
        <v>19</v>
      </c>
      <c r="F202" s="225" t="s">
        <v>266</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172</v>
      </c>
      <c r="AU202" s="231" t="s">
        <v>168</v>
      </c>
      <c r="AV202" s="13" t="s">
        <v>80</v>
      </c>
      <c r="AW202" s="13" t="s">
        <v>33</v>
      </c>
      <c r="AX202" s="13" t="s">
        <v>72</v>
      </c>
      <c r="AY202" s="231" t="s">
        <v>158</v>
      </c>
    </row>
    <row r="203" s="14" customFormat="1">
      <c r="A203" s="14"/>
      <c r="B203" s="232"/>
      <c r="C203" s="233"/>
      <c r="D203" s="217" t="s">
        <v>172</v>
      </c>
      <c r="E203" s="234" t="s">
        <v>19</v>
      </c>
      <c r="F203" s="235" t="s">
        <v>267</v>
      </c>
      <c r="G203" s="233"/>
      <c r="H203" s="236">
        <v>5.04</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172</v>
      </c>
      <c r="AU203" s="242" t="s">
        <v>168</v>
      </c>
      <c r="AV203" s="14" t="s">
        <v>168</v>
      </c>
      <c r="AW203" s="14" t="s">
        <v>33</v>
      </c>
      <c r="AX203" s="14" t="s">
        <v>72</v>
      </c>
      <c r="AY203" s="242" t="s">
        <v>158</v>
      </c>
    </row>
    <row r="204" s="14" customFormat="1">
      <c r="A204" s="14"/>
      <c r="B204" s="232"/>
      <c r="C204" s="233"/>
      <c r="D204" s="217" t="s">
        <v>172</v>
      </c>
      <c r="E204" s="234" t="s">
        <v>19</v>
      </c>
      <c r="F204" s="235" t="s">
        <v>268</v>
      </c>
      <c r="G204" s="233"/>
      <c r="H204" s="236">
        <v>4.8600000000000003</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182</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269</v>
      </c>
      <c r="G206" s="233"/>
      <c r="H206" s="236">
        <v>1.44</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5" customFormat="1">
      <c r="A207" s="15"/>
      <c r="B207" s="243"/>
      <c r="C207" s="244"/>
      <c r="D207" s="217" t="s">
        <v>172</v>
      </c>
      <c r="E207" s="245" t="s">
        <v>19</v>
      </c>
      <c r="F207" s="246" t="s">
        <v>176</v>
      </c>
      <c r="G207" s="244"/>
      <c r="H207" s="247">
        <v>527.58600000000013</v>
      </c>
      <c r="I207" s="248"/>
      <c r="J207" s="244"/>
      <c r="K207" s="244"/>
      <c r="L207" s="249"/>
      <c r="M207" s="250"/>
      <c r="N207" s="251"/>
      <c r="O207" s="251"/>
      <c r="P207" s="251"/>
      <c r="Q207" s="251"/>
      <c r="R207" s="251"/>
      <c r="S207" s="251"/>
      <c r="T207" s="252"/>
      <c r="U207" s="15"/>
      <c r="V207" s="15"/>
      <c r="W207" s="15"/>
      <c r="X207" s="15"/>
      <c r="Y207" s="15"/>
      <c r="Z207" s="15"/>
      <c r="AA207" s="15"/>
      <c r="AB207" s="15"/>
      <c r="AC207" s="15"/>
      <c r="AD207" s="15"/>
      <c r="AE207" s="15"/>
      <c r="AT207" s="253" t="s">
        <v>172</v>
      </c>
      <c r="AU207" s="253" t="s">
        <v>168</v>
      </c>
      <c r="AV207" s="15" t="s">
        <v>167</v>
      </c>
      <c r="AW207" s="15" t="s">
        <v>33</v>
      </c>
      <c r="AX207" s="15" t="s">
        <v>80</v>
      </c>
      <c r="AY207" s="253" t="s">
        <v>158</v>
      </c>
    </row>
    <row r="208" s="2" customFormat="1" ht="24.15" customHeight="1">
      <c r="A208" s="38"/>
      <c r="B208" s="39"/>
      <c r="C208" s="204" t="s">
        <v>102</v>
      </c>
      <c r="D208" s="204" t="s">
        <v>162</v>
      </c>
      <c r="E208" s="205" t="s">
        <v>270</v>
      </c>
      <c r="F208" s="206" t="s">
        <v>271</v>
      </c>
      <c r="G208" s="207" t="s">
        <v>165</v>
      </c>
      <c r="H208" s="208">
        <v>458.51100000000002</v>
      </c>
      <c r="I208" s="209"/>
      <c r="J208" s="210">
        <f>ROUND(I208*H208,2)</f>
        <v>0</v>
      </c>
      <c r="K208" s="206" t="s">
        <v>166</v>
      </c>
      <c r="L208" s="44"/>
      <c r="M208" s="211" t="s">
        <v>19</v>
      </c>
      <c r="N208" s="212" t="s">
        <v>44</v>
      </c>
      <c r="O208" s="84"/>
      <c r="P208" s="213">
        <f>O208*H208</f>
        <v>0</v>
      </c>
      <c r="Q208" s="213">
        <v>0.0054599999999999996</v>
      </c>
      <c r="R208" s="213">
        <f>Q208*H208</f>
        <v>2.5034700599999997</v>
      </c>
      <c r="S208" s="213">
        <v>0</v>
      </c>
      <c r="T208" s="214">
        <f>S208*H208</f>
        <v>0</v>
      </c>
      <c r="U208" s="38"/>
      <c r="V208" s="38"/>
      <c r="W208" s="38"/>
      <c r="X208" s="38"/>
      <c r="Y208" s="38"/>
      <c r="Z208" s="38"/>
      <c r="AA208" s="38"/>
      <c r="AB208" s="38"/>
      <c r="AC208" s="38"/>
      <c r="AD208" s="38"/>
      <c r="AE208" s="38"/>
      <c r="AR208" s="215" t="s">
        <v>167</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167</v>
      </c>
      <c r="BM208" s="215" t="s">
        <v>272</v>
      </c>
    </row>
    <row r="209" s="2" customFormat="1">
      <c r="A209" s="38"/>
      <c r="B209" s="39"/>
      <c r="C209" s="40"/>
      <c r="D209" s="217" t="s">
        <v>170</v>
      </c>
      <c r="E209" s="40"/>
      <c r="F209" s="218" t="s">
        <v>273</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13" customFormat="1">
      <c r="A210" s="13"/>
      <c r="B210" s="222"/>
      <c r="C210" s="223"/>
      <c r="D210" s="217" t="s">
        <v>172</v>
      </c>
      <c r="E210" s="224" t="s">
        <v>19</v>
      </c>
      <c r="F210" s="225" t="s">
        <v>225</v>
      </c>
      <c r="G210" s="223"/>
      <c r="H210" s="224" t="s">
        <v>19</v>
      </c>
      <c r="I210" s="226"/>
      <c r="J210" s="223"/>
      <c r="K210" s="223"/>
      <c r="L210" s="227"/>
      <c r="M210" s="228"/>
      <c r="N210" s="229"/>
      <c r="O210" s="229"/>
      <c r="P210" s="229"/>
      <c r="Q210" s="229"/>
      <c r="R210" s="229"/>
      <c r="S210" s="229"/>
      <c r="T210" s="230"/>
      <c r="U210" s="13"/>
      <c r="V210" s="13"/>
      <c r="W210" s="13"/>
      <c r="X210" s="13"/>
      <c r="Y210" s="13"/>
      <c r="Z210" s="13"/>
      <c r="AA210" s="13"/>
      <c r="AB210" s="13"/>
      <c r="AC210" s="13"/>
      <c r="AD210" s="13"/>
      <c r="AE210" s="13"/>
      <c r="AT210" s="231" t="s">
        <v>172</v>
      </c>
      <c r="AU210" s="231" t="s">
        <v>168</v>
      </c>
      <c r="AV210" s="13" t="s">
        <v>80</v>
      </c>
      <c r="AW210" s="13" t="s">
        <v>33</v>
      </c>
      <c r="AX210" s="13" t="s">
        <v>72</v>
      </c>
      <c r="AY210" s="231" t="s">
        <v>158</v>
      </c>
    </row>
    <row r="211" s="14" customFormat="1">
      <c r="A211" s="14"/>
      <c r="B211" s="232"/>
      <c r="C211" s="233"/>
      <c r="D211" s="217" t="s">
        <v>172</v>
      </c>
      <c r="E211" s="234" t="s">
        <v>19</v>
      </c>
      <c r="F211" s="235" t="s">
        <v>226</v>
      </c>
      <c r="G211" s="233"/>
      <c r="H211" s="236">
        <v>9.4499999999999993</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172</v>
      </c>
      <c r="AU211" s="242" t="s">
        <v>168</v>
      </c>
      <c r="AV211" s="14" t="s">
        <v>168</v>
      </c>
      <c r="AW211" s="14" t="s">
        <v>33</v>
      </c>
      <c r="AX211" s="14" t="s">
        <v>72</v>
      </c>
      <c r="AY211" s="242" t="s">
        <v>158</v>
      </c>
    </row>
    <row r="212" s="13" customFormat="1">
      <c r="A212" s="13"/>
      <c r="B212" s="222"/>
      <c r="C212" s="223"/>
      <c r="D212" s="217" t="s">
        <v>172</v>
      </c>
      <c r="E212" s="224" t="s">
        <v>19</v>
      </c>
      <c r="F212" s="225" t="s">
        <v>227</v>
      </c>
      <c r="G212" s="223"/>
      <c r="H212" s="224" t="s">
        <v>19</v>
      </c>
      <c r="I212" s="226"/>
      <c r="J212" s="223"/>
      <c r="K212" s="223"/>
      <c r="L212" s="227"/>
      <c r="M212" s="228"/>
      <c r="N212" s="229"/>
      <c r="O212" s="229"/>
      <c r="P212" s="229"/>
      <c r="Q212" s="229"/>
      <c r="R212" s="229"/>
      <c r="S212" s="229"/>
      <c r="T212" s="230"/>
      <c r="U212" s="13"/>
      <c r="V212" s="13"/>
      <c r="W212" s="13"/>
      <c r="X212" s="13"/>
      <c r="Y212" s="13"/>
      <c r="Z212" s="13"/>
      <c r="AA212" s="13"/>
      <c r="AB212" s="13"/>
      <c r="AC212" s="13"/>
      <c r="AD212" s="13"/>
      <c r="AE212" s="13"/>
      <c r="AT212" s="231" t="s">
        <v>172</v>
      </c>
      <c r="AU212" s="231" t="s">
        <v>168</v>
      </c>
      <c r="AV212" s="13" t="s">
        <v>80</v>
      </c>
      <c r="AW212" s="13" t="s">
        <v>33</v>
      </c>
      <c r="AX212" s="13" t="s">
        <v>72</v>
      </c>
      <c r="AY212" s="231" t="s">
        <v>158</v>
      </c>
    </row>
    <row r="213" s="13" customFormat="1">
      <c r="A213" s="13"/>
      <c r="B213" s="222"/>
      <c r="C213" s="223"/>
      <c r="D213" s="217" t="s">
        <v>172</v>
      </c>
      <c r="E213" s="224" t="s">
        <v>19</v>
      </c>
      <c r="F213" s="225" t="s">
        <v>228</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172</v>
      </c>
      <c r="AU213" s="231" t="s">
        <v>168</v>
      </c>
      <c r="AV213" s="13" t="s">
        <v>80</v>
      </c>
      <c r="AW213" s="13" t="s">
        <v>33</v>
      </c>
      <c r="AX213" s="13" t="s">
        <v>72</v>
      </c>
      <c r="AY213" s="231" t="s">
        <v>158</v>
      </c>
    </row>
    <row r="214" s="14" customFormat="1">
      <c r="A214" s="14"/>
      <c r="B214" s="232"/>
      <c r="C214" s="233"/>
      <c r="D214" s="217" t="s">
        <v>172</v>
      </c>
      <c r="E214" s="234" t="s">
        <v>19</v>
      </c>
      <c r="F214" s="235" t="s">
        <v>229</v>
      </c>
      <c r="G214" s="233"/>
      <c r="H214" s="236">
        <v>20.899999999999999</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4" customFormat="1">
      <c r="A215" s="14"/>
      <c r="B215" s="232"/>
      <c r="C215" s="233"/>
      <c r="D215" s="217" t="s">
        <v>172</v>
      </c>
      <c r="E215" s="234" t="s">
        <v>19</v>
      </c>
      <c r="F215" s="235" t="s">
        <v>230</v>
      </c>
      <c r="G215" s="233"/>
      <c r="H215" s="236">
        <v>9</v>
      </c>
      <c r="I215" s="237"/>
      <c r="J215" s="233"/>
      <c r="K215" s="233"/>
      <c r="L215" s="238"/>
      <c r="M215" s="239"/>
      <c r="N215" s="240"/>
      <c r="O215" s="240"/>
      <c r="P215" s="240"/>
      <c r="Q215" s="240"/>
      <c r="R215" s="240"/>
      <c r="S215" s="240"/>
      <c r="T215" s="241"/>
      <c r="U215" s="14"/>
      <c r="V215" s="14"/>
      <c r="W215" s="14"/>
      <c r="X215" s="14"/>
      <c r="Y215" s="14"/>
      <c r="Z215" s="14"/>
      <c r="AA215" s="14"/>
      <c r="AB215" s="14"/>
      <c r="AC215" s="14"/>
      <c r="AD215" s="14"/>
      <c r="AE215" s="14"/>
      <c r="AT215" s="242" t="s">
        <v>172</v>
      </c>
      <c r="AU215" s="242" t="s">
        <v>168</v>
      </c>
      <c r="AV215" s="14" t="s">
        <v>168</v>
      </c>
      <c r="AW215" s="14" t="s">
        <v>33</v>
      </c>
      <c r="AX215" s="14" t="s">
        <v>72</v>
      </c>
      <c r="AY215" s="242" t="s">
        <v>158</v>
      </c>
    </row>
    <row r="216" s="13" customFormat="1">
      <c r="A216" s="13"/>
      <c r="B216" s="222"/>
      <c r="C216" s="223"/>
      <c r="D216" s="217" t="s">
        <v>172</v>
      </c>
      <c r="E216" s="224" t="s">
        <v>19</v>
      </c>
      <c r="F216" s="225" t="s">
        <v>231</v>
      </c>
      <c r="G216" s="223"/>
      <c r="H216" s="224" t="s">
        <v>19</v>
      </c>
      <c r="I216" s="226"/>
      <c r="J216" s="223"/>
      <c r="K216" s="223"/>
      <c r="L216" s="227"/>
      <c r="M216" s="228"/>
      <c r="N216" s="229"/>
      <c r="O216" s="229"/>
      <c r="P216" s="229"/>
      <c r="Q216" s="229"/>
      <c r="R216" s="229"/>
      <c r="S216" s="229"/>
      <c r="T216" s="230"/>
      <c r="U216" s="13"/>
      <c r="V216" s="13"/>
      <c r="W216" s="13"/>
      <c r="X216" s="13"/>
      <c r="Y216" s="13"/>
      <c r="Z216" s="13"/>
      <c r="AA216" s="13"/>
      <c r="AB216" s="13"/>
      <c r="AC216" s="13"/>
      <c r="AD216" s="13"/>
      <c r="AE216" s="13"/>
      <c r="AT216" s="231" t="s">
        <v>172</v>
      </c>
      <c r="AU216" s="231" t="s">
        <v>168</v>
      </c>
      <c r="AV216" s="13" t="s">
        <v>80</v>
      </c>
      <c r="AW216" s="13" t="s">
        <v>33</v>
      </c>
      <c r="AX216" s="13" t="s">
        <v>72</v>
      </c>
      <c r="AY216" s="231" t="s">
        <v>158</v>
      </c>
    </row>
    <row r="217" s="14" customFormat="1">
      <c r="A217" s="14"/>
      <c r="B217" s="232"/>
      <c r="C217" s="233"/>
      <c r="D217" s="217" t="s">
        <v>172</v>
      </c>
      <c r="E217" s="234" t="s">
        <v>19</v>
      </c>
      <c r="F217" s="235" t="s">
        <v>232</v>
      </c>
      <c r="G217" s="233"/>
      <c r="H217" s="236">
        <v>10.35</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172</v>
      </c>
      <c r="AU217" s="242" t="s">
        <v>168</v>
      </c>
      <c r="AV217" s="14" t="s">
        <v>168</v>
      </c>
      <c r="AW217" s="14" t="s">
        <v>33</v>
      </c>
      <c r="AX217" s="14" t="s">
        <v>72</v>
      </c>
      <c r="AY217" s="242" t="s">
        <v>158</v>
      </c>
    </row>
    <row r="218" s="13" customFormat="1">
      <c r="A218" s="13"/>
      <c r="B218" s="222"/>
      <c r="C218" s="223"/>
      <c r="D218" s="217" t="s">
        <v>172</v>
      </c>
      <c r="E218" s="224" t="s">
        <v>19</v>
      </c>
      <c r="F218" s="225" t="s">
        <v>233</v>
      </c>
      <c r="G218" s="223"/>
      <c r="H218" s="224" t="s">
        <v>19</v>
      </c>
      <c r="I218" s="226"/>
      <c r="J218" s="223"/>
      <c r="K218" s="223"/>
      <c r="L218" s="227"/>
      <c r="M218" s="228"/>
      <c r="N218" s="229"/>
      <c r="O218" s="229"/>
      <c r="P218" s="229"/>
      <c r="Q218" s="229"/>
      <c r="R218" s="229"/>
      <c r="S218" s="229"/>
      <c r="T218" s="230"/>
      <c r="U218" s="13"/>
      <c r="V218" s="13"/>
      <c r="W218" s="13"/>
      <c r="X218" s="13"/>
      <c r="Y218" s="13"/>
      <c r="Z218" s="13"/>
      <c r="AA218" s="13"/>
      <c r="AB218" s="13"/>
      <c r="AC218" s="13"/>
      <c r="AD218" s="13"/>
      <c r="AE218" s="13"/>
      <c r="AT218" s="231" t="s">
        <v>172</v>
      </c>
      <c r="AU218" s="231" t="s">
        <v>168</v>
      </c>
      <c r="AV218" s="13" t="s">
        <v>80</v>
      </c>
      <c r="AW218" s="13" t="s">
        <v>33</v>
      </c>
      <c r="AX218" s="13" t="s">
        <v>72</v>
      </c>
      <c r="AY218" s="231" t="s">
        <v>158</v>
      </c>
    </row>
    <row r="219" s="14" customFormat="1">
      <c r="A219" s="14"/>
      <c r="B219" s="232"/>
      <c r="C219" s="233"/>
      <c r="D219" s="217" t="s">
        <v>172</v>
      </c>
      <c r="E219" s="234" t="s">
        <v>19</v>
      </c>
      <c r="F219" s="235" t="s">
        <v>234</v>
      </c>
      <c r="G219" s="233"/>
      <c r="H219" s="236">
        <v>19</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3" customFormat="1">
      <c r="A220" s="13"/>
      <c r="B220" s="222"/>
      <c r="C220" s="223"/>
      <c r="D220" s="217" t="s">
        <v>172</v>
      </c>
      <c r="E220" s="224" t="s">
        <v>19</v>
      </c>
      <c r="F220" s="225" t="s">
        <v>228</v>
      </c>
      <c r="G220" s="223"/>
      <c r="H220" s="224" t="s">
        <v>19</v>
      </c>
      <c r="I220" s="226"/>
      <c r="J220" s="223"/>
      <c r="K220" s="223"/>
      <c r="L220" s="227"/>
      <c r="M220" s="228"/>
      <c r="N220" s="229"/>
      <c r="O220" s="229"/>
      <c r="P220" s="229"/>
      <c r="Q220" s="229"/>
      <c r="R220" s="229"/>
      <c r="S220" s="229"/>
      <c r="T220" s="230"/>
      <c r="U220" s="13"/>
      <c r="V220" s="13"/>
      <c r="W220" s="13"/>
      <c r="X220" s="13"/>
      <c r="Y220" s="13"/>
      <c r="Z220" s="13"/>
      <c r="AA220" s="13"/>
      <c r="AB220" s="13"/>
      <c r="AC220" s="13"/>
      <c r="AD220" s="13"/>
      <c r="AE220" s="13"/>
      <c r="AT220" s="231" t="s">
        <v>172</v>
      </c>
      <c r="AU220" s="231" t="s">
        <v>168</v>
      </c>
      <c r="AV220" s="13" t="s">
        <v>80</v>
      </c>
      <c r="AW220" s="13" t="s">
        <v>33</v>
      </c>
      <c r="AX220" s="13" t="s">
        <v>72</v>
      </c>
      <c r="AY220" s="231" t="s">
        <v>158</v>
      </c>
    </row>
    <row r="221" s="14" customFormat="1">
      <c r="A221" s="14"/>
      <c r="B221" s="232"/>
      <c r="C221" s="233"/>
      <c r="D221" s="217" t="s">
        <v>172</v>
      </c>
      <c r="E221" s="234" t="s">
        <v>19</v>
      </c>
      <c r="F221" s="235" t="s">
        <v>238</v>
      </c>
      <c r="G221" s="233"/>
      <c r="H221" s="236">
        <v>146.30000000000001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3" customFormat="1">
      <c r="A222" s="13"/>
      <c r="B222" s="222"/>
      <c r="C222" s="223"/>
      <c r="D222" s="217" t="s">
        <v>172</v>
      </c>
      <c r="E222" s="224" t="s">
        <v>19</v>
      </c>
      <c r="F222" s="225" t="s">
        <v>231</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172</v>
      </c>
      <c r="AU222" s="231" t="s">
        <v>168</v>
      </c>
      <c r="AV222" s="13" t="s">
        <v>80</v>
      </c>
      <c r="AW222" s="13" t="s">
        <v>33</v>
      </c>
      <c r="AX222" s="13" t="s">
        <v>72</v>
      </c>
      <c r="AY222" s="231" t="s">
        <v>158</v>
      </c>
    </row>
    <row r="223" s="14" customFormat="1">
      <c r="A223" s="14"/>
      <c r="B223" s="232"/>
      <c r="C223" s="233"/>
      <c r="D223" s="217" t="s">
        <v>172</v>
      </c>
      <c r="E223" s="234" t="s">
        <v>19</v>
      </c>
      <c r="F223" s="235" t="s">
        <v>239</v>
      </c>
      <c r="G223" s="233"/>
      <c r="H223" s="236">
        <v>72.450000000000003</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33</v>
      </c>
      <c r="AX223" s="14" t="s">
        <v>72</v>
      </c>
      <c r="AY223" s="242" t="s">
        <v>158</v>
      </c>
    </row>
    <row r="224" s="13" customFormat="1">
      <c r="A224" s="13"/>
      <c r="B224" s="222"/>
      <c r="C224" s="223"/>
      <c r="D224" s="217" t="s">
        <v>172</v>
      </c>
      <c r="E224" s="224" t="s">
        <v>19</v>
      </c>
      <c r="F224" s="225" t="s">
        <v>240</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172</v>
      </c>
      <c r="AU224" s="231" t="s">
        <v>168</v>
      </c>
      <c r="AV224" s="13" t="s">
        <v>80</v>
      </c>
      <c r="AW224" s="13" t="s">
        <v>33</v>
      </c>
      <c r="AX224" s="13" t="s">
        <v>72</v>
      </c>
      <c r="AY224" s="231" t="s">
        <v>158</v>
      </c>
    </row>
    <row r="225" s="14" customFormat="1">
      <c r="A225" s="14"/>
      <c r="B225" s="232"/>
      <c r="C225" s="233"/>
      <c r="D225" s="217" t="s">
        <v>172</v>
      </c>
      <c r="E225" s="234" t="s">
        <v>19</v>
      </c>
      <c r="F225" s="235" t="s">
        <v>241</v>
      </c>
      <c r="G225" s="233"/>
      <c r="H225" s="236">
        <v>36</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3" customFormat="1">
      <c r="A226" s="13"/>
      <c r="B226" s="222"/>
      <c r="C226" s="223"/>
      <c r="D226" s="217" t="s">
        <v>172</v>
      </c>
      <c r="E226" s="224" t="s">
        <v>19</v>
      </c>
      <c r="F226" s="225" t="s">
        <v>233</v>
      </c>
      <c r="G226" s="223"/>
      <c r="H226" s="224" t="s">
        <v>19</v>
      </c>
      <c r="I226" s="226"/>
      <c r="J226" s="223"/>
      <c r="K226" s="223"/>
      <c r="L226" s="227"/>
      <c r="M226" s="228"/>
      <c r="N226" s="229"/>
      <c r="O226" s="229"/>
      <c r="P226" s="229"/>
      <c r="Q226" s="229"/>
      <c r="R226" s="229"/>
      <c r="S226" s="229"/>
      <c r="T226" s="230"/>
      <c r="U226" s="13"/>
      <c r="V226" s="13"/>
      <c r="W226" s="13"/>
      <c r="X226" s="13"/>
      <c r="Y226" s="13"/>
      <c r="Z226" s="13"/>
      <c r="AA226" s="13"/>
      <c r="AB226" s="13"/>
      <c r="AC226" s="13"/>
      <c r="AD226" s="13"/>
      <c r="AE226" s="13"/>
      <c r="AT226" s="231" t="s">
        <v>172</v>
      </c>
      <c r="AU226" s="231" t="s">
        <v>168</v>
      </c>
      <c r="AV226" s="13" t="s">
        <v>80</v>
      </c>
      <c r="AW226" s="13" t="s">
        <v>33</v>
      </c>
      <c r="AX226" s="13" t="s">
        <v>72</v>
      </c>
      <c r="AY226" s="231" t="s">
        <v>158</v>
      </c>
    </row>
    <row r="227" s="14" customFormat="1">
      <c r="A227" s="14"/>
      <c r="B227" s="232"/>
      <c r="C227" s="233"/>
      <c r="D227" s="217" t="s">
        <v>172</v>
      </c>
      <c r="E227" s="234" t="s">
        <v>19</v>
      </c>
      <c r="F227" s="235" t="s">
        <v>242</v>
      </c>
      <c r="G227" s="233"/>
      <c r="H227" s="236">
        <v>133</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3" customFormat="1">
      <c r="A228" s="13"/>
      <c r="B228" s="222"/>
      <c r="C228" s="223"/>
      <c r="D228" s="217" t="s">
        <v>172</v>
      </c>
      <c r="E228" s="224" t="s">
        <v>19</v>
      </c>
      <c r="F228" s="225" t="s">
        <v>243</v>
      </c>
      <c r="G228" s="223"/>
      <c r="H228" s="224" t="s">
        <v>19</v>
      </c>
      <c r="I228" s="226"/>
      <c r="J228" s="223"/>
      <c r="K228" s="223"/>
      <c r="L228" s="227"/>
      <c r="M228" s="228"/>
      <c r="N228" s="229"/>
      <c r="O228" s="229"/>
      <c r="P228" s="229"/>
      <c r="Q228" s="229"/>
      <c r="R228" s="229"/>
      <c r="S228" s="229"/>
      <c r="T228" s="230"/>
      <c r="U228" s="13"/>
      <c r="V228" s="13"/>
      <c r="W228" s="13"/>
      <c r="X228" s="13"/>
      <c r="Y228" s="13"/>
      <c r="Z228" s="13"/>
      <c r="AA228" s="13"/>
      <c r="AB228" s="13"/>
      <c r="AC228" s="13"/>
      <c r="AD228" s="13"/>
      <c r="AE228" s="13"/>
      <c r="AT228" s="231" t="s">
        <v>172</v>
      </c>
      <c r="AU228" s="231" t="s">
        <v>168</v>
      </c>
      <c r="AV228" s="13" t="s">
        <v>80</v>
      </c>
      <c r="AW228" s="13" t="s">
        <v>33</v>
      </c>
      <c r="AX228" s="13" t="s">
        <v>72</v>
      </c>
      <c r="AY228" s="231" t="s">
        <v>158</v>
      </c>
    </row>
    <row r="229" s="14" customFormat="1">
      <c r="A229" s="14"/>
      <c r="B229" s="232"/>
      <c r="C229" s="233"/>
      <c r="D229" s="217" t="s">
        <v>172</v>
      </c>
      <c r="E229" s="234" t="s">
        <v>19</v>
      </c>
      <c r="F229" s="235" t="s">
        <v>244</v>
      </c>
      <c r="G229" s="233"/>
      <c r="H229" s="236">
        <v>-21.600000000000001</v>
      </c>
      <c r="I229" s="237"/>
      <c r="J229" s="233"/>
      <c r="K229" s="233"/>
      <c r="L229" s="238"/>
      <c r="M229" s="239"/>
      <c r="N229" s="240"/>
      <c r="O229" s="240"/>
      <c r="P229" s="240"/>
      <c r="Q229" s="240"/>
      <c r="R229" s="240"/>
      <c r="S229" s="240"/>
      <c r="T229" s="241"/>
      <c r="U229" s="14"/>
      <c r="V229" s="14"/>
      <c r="W229" s="14"/>
      <c r="X229" s="14"/>
      <c r="Y229" s="14"/>
      <c r="Z229" s="14"/>
      <c r="AA229" s="14"/>
      <c r="AB229" s="14"/>
      <c r="AC229" s="14"/>
      <c r="AD229" s="14"/>
      <c r="AE229" s="14"/>
      <c r="AT229" s="242" t="s">
        <v>172</v>
      </c>
      <c r="AU229" s="242" t="s">
        <v>168</v>
      </c>
      <c r="AV229" s="14" t="s">
        <v>168</v>
      </c>
      <c r="AW229" s="14" t="s">
        <v>33</v>
      </c>
      <c r="AX229" s="14" t="s">
        <v>72</v>
      </c>
      <c r="AY229" s="242" t="s">
        <v>158</v>
      </c>
    </row>
    <row r="230" s="14" customFormat="1">
      <c r="A230" s="14"/>
      <c r="B230" s="232"/>
      <c r="C230" s="233"/>
      <c r="D230" s="217" t="s">
        <v>172</v>
      </c>
      <c r="E230" s="234" t="s">
        <v>19</v>
      </c>
      <c r="F230" s="235" t="s">
        <v>245</v>
      </c>
      <c r="G230" s="233"/>
      <c r="H230" s="236">
        <v>-16.199999999999999</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72</v>
      </c>
      <c r="AY230" s="242" t="s">
        <v>158</v>
      </c>
    </row>
    <row r="231" s="14" customFormat="1">
      <c r="A231" s="14"/>
      <c r="B231" s="232"/>
      <c r="C231" s="233"/>
      <c r="D231" s="217" t="s">
        <v>172</v>
      </c>
      <c r="E231" s="234" t="s">
        <v>19</v>
      </c>
      <c r="F231" s="235" t="s">
        <v>246</v>
      </c>
      <c r="G231" s="233"/>
      <c r="H231" s="236">
        <v>-1.6499999999999999</v>
      </c>
      <c r="I231" s="237"/>
      <c r="J231" s="233"/>
      <c r="K231" s="233"/>
      <c r="L231" s="238"/>
      <c r="M231" s="239"/>
      <c r="N231" s="240"/>
      <c r="O231" s="240"/>
      <c r="P231" s="240"/>
      <c r="Q231" s="240"/>
      <c r="R231" s="240"/>
      <c r="S231" s="240"/>
      <c r="T231" s="241"/>
      <c r="U231" s="14"/>
      <c r="V231" s="14"/>
      <c r="W231" s="14"/>
      <c r="X231" s="14"/>
      <c r="Y231" s="14"/>
      <c r="Z231" s="14"/>
      <c r="AA231" s="14"/>
      <c r="AB231" s="14"/>
      <c r="AC231" s="14"/>
      <c r="AD231" s="14"/>
      <c r="AE231" s="14"/>
      <c r="AT231" s="242" t="s">
        <v>172</v>
      </c>
      <c r="AU231" s="242" t="s">
        <v>168</v>
      </c>
      <c r="AV231" s="14" t="s">
        <v>168</v>
      </c>
      <c r="AW231" s="14" t="s">
        <v>33</v>
      </c>
      <c r="AX231" s="14" t="s">
        <v>72</v>
      </c>
      <c r="AY231" s="242" t="s">
        <v>158</v>
      </c>
    </row>
    <row r="232" s="14" customFormat="1">
      <c r="A232" s="14"/>
      <c r="B232" s="232"/>
      <c r="C232" s="233"/>
      <c r="D232" s="217" t="s">
        <v>172</v>
      </c>
      <c r="E232" s="234" t="s">
        <v>19</v>
      </c>
      <c r="F232" s="235" t="s">
        <v>247</v>
      </c>
      <c r="G232" s="233"/>
      <c r="H232" s="236">
        <v>-0.64000000000000001</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172</v>
      </c>
      <c r="AU232" s="242" t="s">
        <v>168</v>
      </c>
      <c r="AV232" s="14" t="s">
        <v>168</v>
      </c>
      <c r="AW232" s="14" t="s">
        <v>33</v>
      </c>
      <c r="AX232" s="14" t="s">
        <v>72</v>
      </c>
      <c r="AY232" s="242" t="s">
        <v>158</v>
      </c>
    </row>
    <row r="233" s="14" customFormat="1">
      <c r="A233" s="14"/>
      <c r="B233" s="232"/>
      <c r="C233" s="233"/>
      <c r="D233" s="217" t="s">
        <v>172</v>
      </c>
      <c r="E233" s="234" t="s">
        <v>19</v>
      </c>
      <c r="F233" s="235" t="s">
        <v>248</v>
      </c>
      <c r="G233" s="233"/>
      <c r="H233" s="236">
        <v>-1.9550000000000001</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249</v>
      </c>
      <c r="G234" s="233"/>
      <c r="H234" s="236">
        <v>-0.88</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3" customFormat="1">
      <c r="A235" s="13"/>
      <c r="B235" s="222"/>
      <c r="C235" s="223"/>
      <c r="D235" s="217" t="s">
        <v>172</v>
      </c>
      <c r="E235" s="224" t="s">
        <v>19</v>
      </c>
      <c r="F235" s="225" t="s">
        <v>240</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250</v>
      </c>
      <c r="G236" s="233"/>
      <c r="H236" s="236">
        <v>-1.2150000000000001</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3" customFormat="1">
      <c r="A237" s="13"/>
      <c r="B237" s="222"/>
      <c r="C237" s="223"/>
      <c r="D237" s="217" t="s">
        <v>172</v>
      </c>
      <c r="E237" s="224" t="s">
        <v>19</v>
      </c>
      <c r="F237" s="225" t="s">
        <v>251</v>
      </c>
      <c r="G237" s="223"/>
      <c r="H237" s="224" t="s">
        <v>19</v>
      </c>
      <c r="I237" s="226"/>
      <c r="J237" s="223"/>
      <c r="K237" s="223"/>
      <c r="L237" s="227"/>
      <c r="M237" s="228"/>
      <c r="N237" s="229"/>
      <c r="O237" s="229"/>
      <c r="P237" s="229"/>
      <c r="Q237" s="229"/>
      <c r="R237" s="229"/>
      <c r="S237" s="229"/>
      <c r="T237" s="230"/>
      <c r="U237" s="13"/>
      <c r="V237" s="13"/>
      <c r="W237" s="13"/>
      <c r="X237" s="13"/>
      <c r="Y237" s="13"/>
      <c r="Z237" s="13"/>
      <c r="AA237" s="13"/>
      <c r="AB237" s="13"/>
      <c r="AC237" s="13"/>
      <c r="AD237" s="13"/>
      <c r="AE237" s="13"/>
      <c r="AT237" s="231" t="s">
        <v>172</v>
      </c>
      <c r="AU237" s="231" t="s">
        <v>168</v>
      </c>
      <c r="AV237" s="13" t="s">
        <v>80</v>
      </c>
      <c r="AW237" s="13" t="s">
        <v>33</v>
      </c>
      <c r="AX237" s="13" t="s">
        <v>72</v>
      </c>
      <c r="AY237" s="231" t="s">
        <v>158</v>
      </c>
    </row>
    <row r="238" s="14" customFormat="1">
      <c r="A238" s="14"/>
      <c r="B238" s="232"/>
      <c r="C238" s="233"/>
      <c r="D238" s="217" t="s">
        <v>172</v>
      </c>
      <c r="E238" s="234" t="s">
        <v>19</v>
      </c>
      <c r="F238" s="235" t="s">
        <v>274</v>
      </c>
      <c r="G238" s="233"/>
      <c r="H238" s="236">
        <v>17.640000000000001</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172</v>
      </c>
      <c r="AU238" s="242" t="s">
        <v>168</v>
      </c>
      <c r="AV238" s="14" t="s">
        <v>168</v>
      </c>
      <c r="AW238" s="14" t="s">
        <v>33</v>
      </c>
      <c r="AX238" s="14" t="s">
        <v>72</v>
      </c>
      <c r="AY238" s="242" t="s">
        <v>158</v>
      </c>
    </row>
    <row r="239" s="14" customFormat="1">
      <c r="A239" s="14"/>
      <c r="B239" s="232"/>
      <c r="C239" s="233"/>
      <c r="D239" s="217" t="s">
        <v>172</v>
      </c>
      <c r="E239" s="234" t="s">
        <v>19</v>
      </c>
      <c r="F239" s="235" t="s">
        <v>252</v>
      </c>
      <c r="G239" s="233"/>
      <c r="H239" s="236">
        <v>10.08</v>
      </c>
      <c r="I239" s="237"/>
      <c r="J239" s="233"/>
      <c r="K239" s="233"/>
      <c r="L239" s="238"/>
      <c r="M239" s="239"/>
      <c r="N239" s="240"/>
      <c r="O239" s="240"/>
      <c r="P239" s="240"/>
      <c r="Q239" s="240"/>
      <c r="R239" s="240"/>
      <c r="S239" s="240"/>
      <c r="T239" s="241"/>
      <c r="U239" s="14"/>
      <c r="V239" s="14"/>
      <c r="W239" s="14"/>
      <c r="X239" s="14"/>
      <c r="Y239" s="14"/>
      <c r="Z239" s="14"/>
      <c r="AA239" s="14"/>
      <c r="AB239" s="14"/>
      <c r="AC239" s="14"/>
      <c r="AD239" s="14"/>
      <c r="AE239" s="14"/>
      <c r="AT239" s="242" t="s">
        <v>172</v>
      </c>
      <c r="AU239" s="242" t="s">
        <v>168</v>
      </c>
      <c r="AV239" s="14" t="s">
        <v>168</v>
      </c>
      <c r="AW239" s="14" t="s">
        <v>33</v>
      </c>
      <c r="AX239" s="14" t="s">
        <v>72</v>
      </c>
      <c r="AY239" s="242" t="s">
        <v>158</v>
      </c>
    </row>
    <row r="240" s="14" customFormat="1">
      <c r="A240" s="14"/>
      <c r="B240" s="232"/>
      <c r="C240" s="233"/>
      <c r="D240" s="217" t="s">
        <v>172</v>
      </c>
      <c r="E240" s="234" t="s">
        <v>19</v>
      </c>
      <c r="F240" s="235" t="s">
        <v>253</v>
      </c>
      <c r="G240" s="233"/>
      <c r="H240" s="236">
        <v>2.4849999999999999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72</v>
      </c>
      <c r="AY240" s="242" t="s">
        <v>158</v>
      </c>
    </row>
    <row r="241" s="14" customFormat="1">
      <c r="A241" s="14"/>
      <c r="B241" s="232"/>
      <c r="C241" s="233"/>
      <c r="D241" s="217" t="s">
        <v>172</v>
      </c>
      <c r="E241" s="234" t="s">
        <v>19</v>
      </c>
      <c r="F241" s="235" t="s">
        <v>254</v>
      </c>
      <c r="G241" s="233"/>
      <c r="H241" s="236">
        <v>1.3999999999999999</v>
      </c>
      <c r="I241" s="237"/>
      <c r="J241" s="233"/>
      <c r="K241" s="233"/>
      <c r="L241" s="238"/>
      <c r="M241" s="239"/>
      <c r="N241" s="240"/>
      <c r="O241" s="240"/>
      <c r="P241" s="240"/>
      <c r="Q241" s="240"/>
      <c r="R241" s="240"/>
      <c r="S241" s="240"/>
      <c r="T241" s="241"/>
      <c r="U241" s="14"/>
      <c r="V241" s="14"/>
      <c r="W241" s="14"/>
      <c r="X241" s="14"/>
      <c r="Y241" s="14"/>
      <c r="Z241" s="14"/>
      <c r="AA241" s="14"/>
      <c r="AB241" s="14"/>
      <c r="AC241" s="14"/>
      <c r="AD241" s="14"/>
      <c r="AE241" s="14"/>
      <c r="AT241" s="242" t="s">
        <v>172</v>
      </c>
      <c r="AU241" s="242" t="s">
        <v>168</v>
      </c>
      <c r="AV241" s="14" t="s">
        <v>168</v>
      </c>
      <c r="AW241" s="14" t="s">
        <v>33</v>
      </c>
      <c r="AX241" s="14" t="s">
        <v>72</v>
      </c>
      <c r="AY241" s="242" t="s">
        <v>158</v>
      </c>
    </row>
    <row r="242" s="14" customFormat="1">
      <c r="A242" s="14"/>
      <c r="B242" s="232"/>
      <c r="C242" s="233"/>
      <c r="D242" s="217" t="s">
        <v>172</v>
      </c>
      <c r="E242" s="234" t="s">
        <v>19</v>
      </c>
      <c r="F242" s="235" t="s">
        <v>255</v>
      </c>
      <c r="G242" s="233"/>
      <c r="H242" s="236">
        <v>1.9079999999999999</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4" customFormat="1">
      <c r="A243" s="14"/>
      <c r="B243" s="232"/>
      <c r="C243" s="233"/>
      <c r="D243" s="217" t="s">
        <v>172</v>
      </c>
      <c r="E243" s="234" t="s">
        <v>19</v>
      </c>
      <c r="F243" s="235" t="s">
        <v>256</v>
      </c>
      <c r="G243" s="233"/>
      <c r="H243" s="236">
        <v>1.05</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172</v>
      </c>
      <c r="AU243" s="242" t="s">
        <v>168</v>
      </c>
      <c r="AV243" s="14" t="s">
        <v>168</v>
      </c>
      <c r="AW243" s="14" t="s">
        <v>33</v>
      </c>
      <c r="AX243" s="14" t="s">
        <v>72</v>
      </c>
      <c r="AY243" s="242" t="s">
        <v>158</v>
      </c>
    </row>
    <row r="244" s="13" customFormat="1">
      <c r="A244" s="13"/>
      <c r="B244" s="222"/>
      <c r="C244" s="223"/>
      <c r="D244" s="217" t="s">
        <v>172</v>
      </c>
      <c r="E244" s="224" t="s">
        <v>19</v>
      </c>
      <c r="F244" s="225" t="s">
        <v>240</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172</v>
      </c>
      <c r="AU244" s="231" t="s">
        <v>168</v>
      </c>
      <c r="AV244" s="13" t="s">
        <v>80</v>
      </c>
      <c r="AW244" s="13" t="s">
        <v>33</v>
      </c>
      <c r="AX244" s="13" t="s">
        <v>72</v>
      </c>
      <c r="AY244" s="231" t="s">
        <v>158</v>
      </c>
    </row>
    <row r="245" s="14" customFormat="1">
      <c r="A245" s="14"/>
      <c r="B245" s="232"/>
      <c r="C245" s="233"/>
      <c r="D245" s="217" t="s">
        <v>172</v>
      </c>
      <c r="E245" s="234" t="s">
        <v>19</v>
      </c>
      <c r="F245" s="235" t="s">
        <v>257</v>
      </c>
      <c r="G245" s="233"/>
      <c r="H245" s="236">
        <v>1.26</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172</v>
      </c>
      <c r="AU245" s="242" t="s">
        <v>168</v>
      </c>
      <c r="AV245" s="14" t="s">
        <v>168</v>
      </c>
      <c r="AW245" s="14" t="s">
        <v>33</v>
      </c>
      <c r="AX245" s="14" t="s">
        <v>72</v>
      </c>
      <c r="AY245" s="242" t="s">
        <v>158</v>
      </c>
    </row>
    <row r="246" s="13" customFormat="1">
      <c r="A246" s="13"/>
      <c r="B246" s="222"/>
      <c r="C246" s="223"/>
      <c r="D246" s="217" t="s">
        <v>172</v>
      </c>
      <c r="E246" s="224" t="s">
        <v>19</v>
      </c>
      <c r="F246" s="225" t="s">
        <v>258</v>
      </c>
      <c r="G246" s="223"/>
      <c r="H246" s="224" t="s">
        <v>19</v>
      </c>
      <c r="I246" s="226"/>
      <c r="J246" s="223"/>
      <c r="K246" s="223"/>
      <c r="L246" s="227"/>
      <c r="M246" s="228"/>
      <c r="N246" s="229"/>
      <c r="O246" s="229"/>
      <c r="P246" s="229"/>
      <c r="Q246" s="229"/>
      <c r="R246" s="229"/>
      <c r="S246" s="229"/>
      <c r="T246" s="230"/>
      <c r="U246" s="13"/>
      <c r="V246" s="13"/>
      <c r="W246" s="13"/>
      <c r="X246" s="13"/>
      <c r="Y246" s="13"/>
      <c r="Z246" s="13"/>
      <c r="AA246" s="13"/>
      <c r="AB246" s="13"/>
      <c r="AC246" s="13"/>
      <c r="AD246" s="13"/>
      <c r="AE246" s="13"/>
      <c r="AT246" s="231" t="s">
        <v>172</v>
      </c>
      <c r="AU246" s="231" t="s">
        <v>168</v>
      </c>
      <c r="AV246" s="13" t="s">
        <v>80</v>
      </c>
      <c r="AW246" s="13" t="s">
        <v>33</v>
      </c>
      <c r="AX246" s="13" t="s">
        <v>72</v>
      </c>
      <c r="AY246" s="231" t="s">
        <v>158</v>
      </c>
    </row>
    <row r="247" s="14" customFormat="1">
      <c r="A247" s="14"/>
      <c r="B247" s="232"/>
      <c r="C247" s="233"/>
      <c r="D247" s="217" t="s">
        <v>172</v>
      </c>
      <c r="E247" s="234" t="s">
        <v>19</v>
      </c>
      <c r="F247" s="235" t="s">
        <v>259</v>
      </c>
      <c r="G247" s="233"/>
      <c r="H247" s="236">
        <v>5.04</v>
      </c>
      <c r="I247" s="237"/>
      <c r="J247" s="233"/>
      <c r="K247" s="233"/>
      <c r="L247" s="238"/>
      <c r="M247" s="239"/>
      <c r="N247" s="240"/>
      <c r="O247" s="240"/>
      <c r="P247" s="240"/>
      <c r="Q247" s="240"/>
      <c r="R247" s="240"/>
      <c r="S247" s="240"/>
      <c r="T247" s="241"/>
      <c r="U247" s="14"/>
      <c r="V247" s="14"/>
      <c r="W247" s="14"/>
      <c r="X247" s="14"/>
      <c r="Y247" s="14"/>
      <c r="Z247" s="14"/>
      <c r="AA247" s="14"/>
      <c r="AB247" s="14"/>
      <c r="AC247" s="14"/>
      <c r="AD247" s="14"/>
      <c r="AE247" s="14"/>
      <c r="AT247" s="242" t="s">
        <v>172</v>
      </c>
      <c r="AU247" s="242" t="s">
        <v>168</v>
      </c>
      <c r="AV247" s="14" t="s">
        <v>168</v>
      </c>
      <c r="AW247" s="14" t="s">
        <v>33</v>
      </c>
      <c r="AX247" s="14" t="s">
        <v>72</v>
      </c>
      <c r="AY247" s="242" t="s">
        <v>158</v>
      </c>
    </row>
    <row r="248" s="14" customFormat="1">
      <c r="A248" s="14"/>
      <c r="B248" s="232"/>
      <c r="C248" s="233"/>
      <c r="D248" s="217" t="s">
        <v>172</v>
      </c>
      <c r="E248" s="234" t="s">
        <v>19</v>
      </c>
      <c r="F248" s="235" t="s">
        <v>260</v>
      </c>
      <c r="G248" s="233"/>
      <c r="H248" s="236">
        <v>3.7799999999999998</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4" customFormat="1">
      <c r="A249" s="14"/>
      <c r="B249" s="232"/>
      <c r="C249" s="233"/>
      <c r="D249" s="217" t="s">
        <v>172</v>
      </c>
      <c r="E249" s="234" t="s">
        <v>19</v>
      </c>
      <c r="F249" s="235" t="s">
        <v>261</v>
      </c>
      <c r="G249" s="233"/>
      <c r="H249" s="236">
        <v>0.38500000000000001</v>
      </c>
      <c r="I249" s="237"/>
      <c r="J249" s="233"/>
      <c r="K249" s="233"/>
      <c r="L249" s="238"/>
      <c r="M249" s="239"/>
      <c r="N249" s="240"/>
      <c r="O249" s="240"/>
      <c r="P249" s="240"/>
      <c r="Q249" s="240"/>
      <c r="R249" s="240"/>
      <c r="S249" s="240"/>
      <c r="T249" s="241"/>
      <c r="U249" s="14"/>
      <c r="V249" s="14"/>
      <c r="W249" s="14"/>
      <c r="X249" s="14"/>
      <c r="Y249" s="14"/>
      <c r="Z249" s="14"/>
      <c r="AA249" s="14"/>
      <c r="AB249" s="14"/>
      <c r="AC249" s="14"/>
      <c r="AD249" s="14"/>
      <c r="AE249" s="14"/>
      <c r="AT249" s="242" t="s">
        <v>172</v>
      </c>
      <c r="AU249" s="242" t="s">
        <v>168</v>
      </c>
      <c r="AV249" s="14" t="s">
        <v>168</v>
      </c>
      <c r="AW249" s="14" t="s">
        <v>33</v>
      </c>
      <c r="AX249" s="14" t="s">
        <v>72</v>
      </c>
      <c r="AY249" s="242" t="s">
        <v>158</v>
      </c>
    </row>
    <row r="250" s="14" customFormat="1">
      <c r="A250" s="14"/>
      <c r="B250" s="232"/>
      <c r="C250" s="233"/>
      <c r="D250" s="217" t="s">
        <v>172</v>
      </c>
      <c r="E250" s="234" t="s">
        <v>19</v>
      </c>
      <c r="F250" s="235" t="s">
        <v>262</v>
      </c>
      <c r="G250" s="233"/>
      <c r="H250" s="236">
        <v>0.28000000000000003</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4" customFormat="1">
      <c r="A251" s="14"/>
      <c r="B251" s="232"/>
      <c r="C251" s="233"/>
      <c r="D251" s="217" t="s">
        <v>172</v>
      </c>
      <c r="E251" s="234" t="s">
        <v>19</v>
      </c>
      <c r="F251" s="235" t="s">
        <v>263</v>
      </c>
      <c r="G251" s="233"/>
      <c r="H251" s="236">
        <v>0.29799999999999999</v>
      </c>
      <c r="I251" s="237"/>
      <c r="J251" s="233"/>
      <c r="K251" s="233"/>
      <c r="L251" s="238"/>
      <c r="M251" s="239"/>
      <c r="N251" s="240"/>
      <c r="O251" s="240"/>
      <c r="P251" s="240"/>
      <c r="Q251" s="240"/>
      <c r="R251" s="240"/>
      <c r="S251" s="240"/>
      <c r="T251" s="241"/>
      <c r="U251" s="14"/>
      <c r="V251" s="14"/>
      <c r="W251" s="14"/>
      <c r="X251" s="14"/>
      <c r="Y251" s="14"/>
      <c r="Z251" s="14"/>
      <c r="AA251" s="14"/>
      <c r="AB251" s="14"/>
      <c r="AC251" s="14"/>
      <c r="AD251" s="14"/>
      <c r="AE251" s="14"/>
      <c r="AT251" s="242" t="s">
        <v>172</v>
      </c>
      <c r="AU251" s="242" t="s">
        <v>168</v>
      </c>
      <c r="AV251" s="14" t="s">
        <v>168</v>
      </c>
      <c r="AW251" s="14" t="s">
        <v>33</v>
      </c>
      <c r="AX251" s="14" t="s">
        <v>72</v>
      </c>
      <c r="AY251" s="242" t="s">
        <v>158</v>
      </c>
    </row>
    <row r="252" s="14" customFormat="1">
      <c r="A252" s="14"/>
      <c r="B252" s="232"/>
      <c r="C252" s="233"/>
      <c r="D252" s="217" t="s">
        <v>172</v>
      </c>
      <c r="E252" s="234" t="s">
        <v>19</v>
      </c>
      <c r="F252" s="235" t="s">
        <v>264</v>
      </c>
      <c r="G252" s="233"/>
      <c r="H252" s="236">
        <v>0.28000000000000003</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172</v>
      </c>
      <c r="AU252" s="242" t="s">
        <v>168</v>
      </c>
      <c r="AV252" s="14" t="s">
        <v>168</v>
      </c>
      <c r="AW252" s="14" t="s">
        <v>33</v>
      </c>
      <c r="AX252" s="14" t="s">
        <v>72</v>
      </c>
      <c r="AY252" s="242" t="s">
        <v>158</v>
      </c>
    </row>
    <row r="253" s="13" customFormat="1">
      <c r="A253" s="13"/>
      <c r="B253" s="222"/>
      <c r="C253" s="223"/>
      <c r="D253" s="217" t="s">
        <v>172</v>
      </c>
      <c r="E253" s="224" t="s">
        <v>19</v>
      </c>
      <c r="F253" s="225" t="s">
        <v>240</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172</v>
      </c>
      <c r="AU253" s="231" t="s">
        <v>168</v>
      </c>
      <c r="AV253" s="13" t="s">
        <v>80</v>
      </c>
      <c r="AW253" s="13" t="s">
        <v>33</v>
      </c>
      <c r="AX253" s="13" t="s">
        <v>72</v>
      </c>
      <c r="AY253" s="231" t="s">
        <v>158</v>
      </c>
    </row>
    <row r="254" s="14" customFormat="1">
      <c r="A254" s="14"/>
      <c r="B254" s="232"/>
      <c r="C254" s="233"/>
      <c r="D254" s="217" t="s">
        <v>172</v>
      </c>
      <c r="E254" s="234" t="s">
        <v>19</v>
      </c>
      <c r="F254" s="235" t="s">
        <v>265</v>
      </c>
      <c r="G254" s="233"/>
      <c r="H254" s="236">
        <v>0.315</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5" customFormat="1">
      <c r="A255" s="15"/>
      <c r="B255" s="243"/>
      <c r="C255" s="244"/>
      <c r="D255" s="217" t="s">
        <v>172</v>
      </c>
      <c r="E255" s="245" t="s">
        <v>19</v>
      </c>
      <c r="F255" s="246" t="s">
        <v>176</v>
      </c>
      <c r="G255" s="244"/>
      <c r="H255" s="247">
        <v>458.51099999999997</v>
      </c>
      <c r="I255" s="248"/>
      <c r="J255" s="244"/>
      <c r="K255" s="244"/>
      <c r="L255" s="249"/>
      <c r="M255" s="250"/>
      <c r="N255" s="251"/>
      <c r="O255" s="251"/>
      <c r="P255" s="251"/>
      <c r="Q255" s="251"/>
      <c r="R255" s="251"/>
      <c r="S255" s="251"/>
      <c r="T255" s="252"/>
      <c r="U255" s="15"/>
      <c r="V255" s="15"/>
      <c r="W255" s="15"/>
      <c r="X255" s="15"/>
      <c r="Y255" s="15"/>
      <c r="Z255" s="15"/>
      <c r="AA255" s="15"/>
      <c r="AB255" s="15"/>
      <c r="AC255" s="15"/>
      <c r="AD255" s="15"/>
      <c r="AE255" s="15"/>
      <c r="AT255" s="253" t="s">
        <v>172</v>
      </c>
      <c r="AU255" s="253" t="s">
        <v>168</v>
      </c>
      <c r="AV255" s="15" t="s">
        <v>167</v>
      </c>
      <c r="AW255" s="15" t="s">
        <v>33</v>
      </c>
      <c r="AX255" s="15" t="s">
        <v>80</v>
      </c>
      <c r="AY255" s="253" t="s">
        <v>158</v>
      </c>
    </row>
    <row r="256" s="2" customFormat="1" ht="49.05" customHeight="1">
      <c r="A256" s="38"/>
      <c r="B256" s="39"/>
      <c r="C256" s="204" t="s">
        <v>105</v>
      </c>
      <c r="D256" s="204" t="s">
        <v>162</v>
      </c>
      <c r="E256" s="205" t="s">
        <v>275</v>
      </c>
      <c r="F256" s="206" t="s">
        <v>276</v>
      </c>
      <c r="G256" s="207" t="s">
        <v>165</v>
      </c>
      <c r="H256" s="208">
        <v>1375.5329999999999</v>
      </c>
      <c r="I256" s="209"/>
      <c r="J256" s="210">
        <f>ROUND(I256*H256,2)</f>
        <v>0</v>
      </c>
      <c r="K256" s="206" t="s">
        <v>166</v>
      </c>
      <c r="L256" s="44"/>
      <c r="M256" s="211" t="s">
        <v>19</v>
      </c>
      <c r="N256" s="212" t="s">
        <v>44</v>
      </c>
      <c r="O256" s="84"/>
      <c r="P256" s="213">
        <f>O256*H256</f>
        <v>0</v>
      </c>
      <c r="Q256" s="213">
        <v>0.0020999999999999999</v>
      </c>
      <c r="R256" s="213">
        <f>Q256*H256</f>
        <v>2.8886192999999998</v>
      </c>
      <c r="S256" s="213">
        <v>0</v>
      </c>
      <c r="T256" s="214">
        <f>S256*H256</f>
        <v>0</v>
      </c>
      <c r="U256" s="38"/>
      <c r="V256" s="38"/>
      <c r="W256" s="38"/>
      <c r="X256" s="38"/>
      <c r="Y256" s="38"/>
      <c r="Z256" s="38"/>
      <c r="AA256" s="38"/>
      <c r="AB256" s="38"/>
      <c r="AC256" s="38"/>
      <c r="AD256" s="38"/>
      <c r="AE256" s="38"/>
      <c r="AR256" s="215" t="s">
        <v>167</v>
      </c>
      <c r="AT256" s="215" t="s">
        <v>162</v>
      </c>
      <c r="AU256" s="215" t="s">
        <v>168</v>
      </c>
      <c r="AY256" s="17" t="s">
        <v>158</v>
      </c>
      <c r="BE256" s="216">
        <f>IF(N256="základní",J256,0)</f>
        <v>0</v>
      </c>
      <c r="BF256" s="216">
        <f>IF(N256="snížená",J256,0)</f>
        <v>0</v>
      </c>
      <c r="BG256" s="216">
        <f>IF(N256="zákl. přenesená",J256,0)</f>
        <v>0</v>
      </c>
      <c r="BH256" s="216">
        <f>IF(N256="sníž. přenesená",J256,0)</f>
        <v>0</v>
      </c>
      <c r="BI256" s="216">
        <f>IF(N256="nulová",J256,0)</f>
        <v>0</v>
      </c>
      <c r="BJ256" s="17" t="s">
        <v>168</v>
      </c>
      <c r="BK256" s="216">
        <f>ROUND(I256*H256,2)</f>
        <v>0</v>
      </c>
      <c r="BL256" s="17" t="s">
        <v>167</v>
      </c>
      <c r="BM256" s="215" t="s">
        <v>277</v>
      </c>
    </row>
    <row r="257" s="2" customFormat="1">
      <c r="A257" s="38"/>
      <c r="B257" s="39"/>
      <c r="C257" s="40"/>
      <c r="D257" s="217" t="s">
        <v>170</v>
      </c>
      <c r="E257" s="40"/>
      <c r="F257" s="218" t="s">
        <v>273</v>
      </c>
      <c r="G257" s="40"/>
      <c r="H257" s="40"/>
      <c r="I257" s="219"/>
      <c r="J257" s="40"/>
      <c r="K257" s="40"/>
      <c r="L257" s="44"/>
      <c r="M257" s="220"/>
      <c r="N257" s="221"/>
      <c r="O257" s="84"/>
      <c r="P257" s="84"/>
      <c r="Q257" s="84"/>
      <c r="R257" s="84"/>
      <c r="S257" s="84"/>
      <c r="T257" s="85"/>
      <c r="U257" s="38"/>
      <c r="V257" s="38"/>
      <c r="W257" s="38"/>
      <c r="X257" s="38"/>
      <c r="Y257" s="38"/>
      <c r="Z257" s="38"/>
      <c r="AA257" s="38"/>
      <c r="AB257" s="38"/>
      <c r="AC257" s="38"/>
      <c r="AD257" s="38"/>
      <c r="AE257" s="38"/>
      <c r="AT257" s="17" t="s">
        <v>170</v>
      </c>
      <c r="AU257" s="17" t="s">
        <v>168</v>
      </c>
    </row>
    <row r="258" s="13" customFormat="1">
      <c r="A258" s="13"/>
      <c r="B258" s="222"/>
      <c r="C258" s="223"/>
      <c r="D258" s="217" t="s">
        <v>172</v>
      </c>
      <c r="E258" s="224" t="s">
        <v>19</v>
      </c>
      <c r="F258" s="225" t="s">
        <v>225</v>
      </c>
      <c r="G258" s="223"/>
      <c r="H258" s="224" t="s">
        <v>19</v>
      </c>
      <c r="I258" s="226"/>
      <c r="J258" s="223"/>
      <c r="K258" s="223"/>
      <c r="L258" s="227"/>
      <c r="M258" s="228"/>
      <c r="N258" s="229"/>
      <c r="O258" s="229"/>
      <c r="P258" s="229"/>
      <c r="Q258" s="229"/>
      <c r="R258" s="229"/>
      <c r="S258" s="229"/>
      <c r="T258" s="230"/>
      <c r="U258" s="13"/>
      <c r="V258" s="13"/>
      <c r="W258" s="13"/>
      <c r="X258" s="13"/>
      <c r="Y258" s="13"/>
      <c r="Z258" s="13"/>
      <c r="AA258" s="13"/>
      <c r="AB258" s="13"/>
      <c r="AC258" s="13"/>
      <c r="AD258" s="13"/>
      <c r="AE258" s="13"/>
      <c r="AT258" s="231" t="s">
        <v>172</v>
      </c>
      <c r="AU258" s="231" t="s">
        <v>168</v>
      </c>
      <c r="AV258" s="13" t="s">
        <v>80</v>
      </c>
      <c r="AW258" s="13" t="s">
        <v>33</v>
      </c>
      <c r="AX258" s="13" t="s">
        <v>72</v>
      </c>
      <c r="AY258" s="231" t="s">
        <v>158</v>
      </c>
    </row>
    <row r="259" s="14" customFormat="1">
      <c r="A259" s="14"/>
      <c r="B259" s="232"/>
      <c r="C259" s="233"/>
      <c r="D259" s="217" t="s">
        <v>172</v>
      </c>
      <c r="E259" s="234" t="s">
        <v>19</v>
      </c>
      <c r="F259" s="235" t="s">
        <v>226</v>
      </c>
      <c r="G259" s="233"/>
      <c r="H259" s="236">
        <v>9.4499999999999993</v>
      </c>
      <c r="I259" s="237"/>
      <c r="J259" s="233"/>
      <c r="K259" s="233"/>
      <c r="L259" s="238"/>
      <c r="M259" s="239"/>
      <c r="N259" s="240"/>
      <c r="O259" s="240"/>
      <c r="P259" s="240"/>
      <c r="Q259" s="240"/>
      <c r="R259" s="240"/>
      <c r="S259" s="240"/>
      <c r="T259" s="241"/>
      <c r="U259" s="14"/>
      <c r="V259" s="14"/>
      <c r="W259" s="14"/>
      <c r="X259" s="14"/>
      <c r="Y259" s="14"/>
      <c r="Z259" s="14"/>
      <c r="AA259" s="14"/>
      <c r="AB259" s="14"/>
      <c r="AC259" s="14"/>
      <c r="AD259" s="14"/>
      <c r="AE259" s="14"/>
      <c r="AT259" s="242" t="s">
        <v>172</v>
      </c>
      <c r="AU259" s="242" t="s">
        <v>168</v>
      </c>
      <c r="AV259" s="14" t="s">
        <v>168</v>
      </c>
      <c r="AW259" s="14" t="s">
        <v>33</v>
      </c>
      <c r="AX259" s="14" t="s">
        <v>72</v>
      </c>
      <c r="AY259" s="242" t="s">
        <v>158</v>
      </c>
    </row>
    <row r="260" s="13" customFormat="1">
      <c r="A260" s="13"/>
      <c r="B260" s="222"/>
      <c r="C260" s="223"/>
      <c r="D260" s="217" t="s">
        <v>172</v>
      </c>
      <c r="E260" s="224" t="s">
        <v>19</v>
      </c>
      <c r="F260" s="225" t="s">
        <v>227</v>
      </c>
      <c r="G260" s="223"/>
      <c r="H260" s="224" t="s">
        <v>19</v>
      </c>
      <c r="I260" s="226"/>
      <c r="J260" s="223"/>
      <c r="K260" s="223"/>
      <c r="L260" s="227"/>
      <c r="M260" s="228"/>
      <c r="N260" s="229"/>
      <c r="O260" s="229"/>
      <c r="P260" s="229"/>
      <c r="Q260" s="229"/>
      <c r="R260" s="229"/>
      <c r="S260" s="229"/>
      <c r="T260" s="230"/>
      <c r="U260" s="13"/>
      <c r="V260" s="13"/>
      <c r="W260" s="13"/>
      <c r="X260" s="13"/>
      <c r="Y260" s="13"/>
      <c r="Z260" s="13"/>
      <c r="AA260" s="13"/>
      <c r="AB260" s="13"/>
      <c r="AC260" s="13"/>
      <c r="AD260" s="13"/>
      <c r="AE260" s="13"/>
      <c r="AT260" s="231" t="s">
        <v>172</v>
      </c>
      <c r="AU260" s="231" t="s">
        <v>168</v>
      </c>
      <c r="AV260" s="13" t="s">
        <v>80</v>
      </c>
      <c r="AW260" s="13" t="s">
        <v>33</v>
      </c>
      <c r="AX260" s="13" t="s">
        <v>72</v>
      </c>
      <c r="AY260" s="231" t="s">
        <v>158</v>
      </c>
    </row>
    <row r="261" s="13" customFormat="1">
      <c r="A261" s="13"/>
      <c r="B261" s="222"/>
      <c r="C261" s="223"/>
      <c r="D261" s="217" t="s">
        <v>172</v>
      </c>
      <c r="E261" s="224" t="s">
        <v>19</v>
      </c>
      <c r="F261" s="225" t="s">
        <v>228</v>
      </c>
      <c r="G261" s="223"/>
      <c r="H261" s="224" t="s">
        <v>19</v>
      </c>
      <c r="I261" s="226"/>
      <c r="J261" s="223"/>
      <c r="K261" s="223"/>
      <c r="L261" s="227"/>
      <c r="M261" s="228"/>
      <c r="N261" s="229"/>
      <c r="O261" s="229"/>
      <c r="P261" s="229"/>
      <c r="Q261" s="229"/>
      <c r="R261" s="229"/>
      <c r="S261" s="229"/>
      <c r="T261" s="230"/>
      <c r="U261" s="13"/>
      <c r="V261" s="13"/>
      <c r="W261" s="13"/>
      <c r="X261" s="13"/>
      <c r="Y261" s="13"/>
      <c r="Z261" s="13"/>
      <c r="AA261" s="13"/>
      <c r="AB261" s="13"/>
      <c r="AC261" s="13"/>
      <c r="AD261" s="13"/>
      <c r="AE261" s="13"/>
      <c r="AT261" s="231" t="s">
        <v>172</v>
      </c>
      <c r="AU261" s="231" t="s">
        <v>168</v>
      </c>
      <c r="AV261" s="13" t="s">
        <v>80</v>
      </c>
      <c r="AW261" s="13" t="s">
        <v>33</v>
      </c>
      <c r="AX261" s="13" t="s">
        <v>72</v>
      </c>
      <c r="AY261" s="231" t="s">
        <v>158</v>
      </c>
    </row>
    <row r="262" s="14" customFormat="1">
      <c r="A262" s="14"/>
      <c r="B262" s="232"/>
      <c r="C262" s="233"/>
      <c r="D262" s="217" t="s">
        <v>172</v>
      </c>
      <c r="E262" s="234" t="s">
        <v>19</v>
      </c>
      <c r="F262" s="235" t="s">
        <v>229</v>
      </c>
      <c r="G262" s="233"/>
      <c r="H262" s="236">
        <v>20.899999999999999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230</v>
      </c>
      <c r="G263" s="233"/>
      <c r="H263" s="236">
        <v>9</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3" customFormat="1">
      <c r="A264" s="13"/>
      <c r="B264" s="222"/>
      <c r="C264" s="223"/>
      <c r="D264" s="217" t="s">
        <v>172</v>
      </c>
      <c r="E264" s="224" t="s">
        <v>19</v>
      </c>
      <c r="F264" s="225" t="s">
        <v>231</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172</v>
      </c>
      <c r="AU264" s="231" t="s">
        <v>168</v>
      </c>
      <c r="AV264" s="13" t="s">
        <v>80</v>
      </c>
      <c r="AW264" s="13" t="s">
        <v>33</v>
      </c>
      <c r="AX264" s="13" t="s">
        <v>72</v>
      </c>
      <c r="AY264" s="231" t="s">
        <v>158</v>
      </c>
    </row>
    <row r="265" s="14" customFormat="1">
      <c r="A265" s="14"/>
      <c r="B265" s="232"/>
      <c r="C265" s="233"/>
      <c r="D265" s="217" t="s">
        <v>172</v>
      </c>
      <c r="E265" s="234" t="s">
        <v>19</v>
      </c>
      <c r="F265" s="235" t="s">
        <v>232</v>
      </c>
      <c r="G265" s="233"/>
      <c r="H265" s="236">
        <v>10.35</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3" customFormat="1">
      <c r="A266" s="13"/>
      <c r="B266" s="222"/>
      <c r="C266" s="223"/>
      <c r="D266" s="217" t="s">
        <v>172</v>
      </c>
      <c r="E266" s="224" t="s">
        <v>19</v>
      </c>
      <c r="F266" s="225" t="s">
        <v>233</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172</v>
      </c>
      <c r="AU266" s="231" t="s">
        <v>168</v>
      </c>
      <c r="AV266" s="13" t="s">
        <v>80</v>
      </c>
      <c r="AW266" s="13" t="s">
        <v>33</v>
      </c>
      <c r="AX266" s="13" t="s">
        <v>72</v>
      </c>
      <c r="AY266" s="231" t="s">
        <v>158</v>
      </c>
    </row>
    <row r="267" s="14" customFormat="1">
      <c r="A267" s="14"/>
      <c r="B267" s="232"/>
      <c r="C267" s="233"/>
      <c r="D267" s="217" t="s">
        <v>172</v>
      </c>
      <c r="E267" s="234" t="s">
        <v>19</v>
      </c>
      <c r="F267" s="235" t="s">
        <v>234</v>
      </c>
      <c r="G267" s="233"/>
      <c r="H267" s="236">
        <v>19</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33</v>
      </c>
      <c r="AX267" s="14" t="s">
        <v>72</v>
      </c>
      <c r="AY267" s="242" t="s">
        <v>158</v>
      </c>
    </row>
    <row r="268" s="13" customFormat="1">
      <c r="A268" s="13"/>
      <c r="B268" s="222"/>
      <c r="C268" s="223"/>
      <c r="D268" s="217" t="s">
        <v>172</v>
      </c>
      <c r="E268" s="224" t="s">
        <v>19</v>
      </c>
      <c r="F268" s="225" t="s">
        <v>228</v>
      </c>
      <c r="G268" s="223"/>
      <c r="H268" s="224" t="s">
        <v>19</v>
      </c>
      <c r="I268" s="226"/>
      <c r="J268" s="223"/>
      <c r="K268" s="223"/>
      <c r="L268" s="227"/>
      <c r="M268" s="228"/>
      <c r="N268" s="229"/>
      <c r="O268" s="229"/>
      <c r="P268" s="229"/>
      <c r="Q268" s="229"/>
      <c r="R268" s="229"/>
      <c r="S268" s="229"/>
      <c r="T268" s="230"/>
      <c r="U268" s="13"/>
      <c r="V268" s="13"/>
      <c r="W268" s="13"/>
      <c r="X268" s="13"/>
      <c r="Y268" s="13"/>
      <c r="Z268" s="13"/>
      <c r="AA268" s="13"/>
      <c r="AB268" s="13"/>
      <c r="AC268" s="13"/>
      <c r="AD268" s="13"/>
      <c r="AE268" s="13"/>
      <c r="AT268" s="231" t="s">
        <v>172</v>
      </c>
      <c r="AU268" s="231" t="s">
        <v>168</v>
      </c>
      <c r="AV268" s="13" t="s">
        <v>80</v>
      </c>
      <c r="AW268" s="13" t="s">
        <v>33</v>
      </c>
      <c r="AX268" s="13" t="s">
        <v>72</v>
      </c>
      <c r="AY268" s="231" t="s">
        <v>158</v>
      </c>
    </row>
    <row r="269" s="14" customFormat="1">
      <c r="A269" s="14"/>
      <c r="B269" s="232"/>
      <c r="C269" s="233"/>
      <c r="D269" s="217" t="s">
        <v>172</v>
      </c>
      <c r="E269" s="234" t="s">
        <v>19</v>
      </c>
      <c r="F269" s="235" t="s">
        <v>238</v>
      </c>
      <c r="G269" s="233"/>
      <c r="H269" s="236">
        <v>146.30000000000001</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172</v>
      </c>
      <c r="AU269" s="242" t="s">
        <v>168</v>
      </c>
      <c r="AV269" s="14" t="s">
        <v>168</v>
      </c>
      <c r="AW269" s="14" t="s">
        <v>33</v>
      </c>
      <c r="AX269" s="14" t="s">
        <v>72</v>
      </c>
      <c r="AY269" s="242" t="s">
        <v>158</v>
      </c>
    </row>
    <row r="270" s="13" customFormat="1">
      <c r="A270" s="13"/>
      <c r="B270" s="222"/>
      <c r="C270" s="223"/>
      <c r="D270" s="217" t="s">
        <v>172</v>
      </c>
      <c r="E270" s="224" t="s">
        <v>19</v>
      </c>
      <c r="F270" s="225" t="s">
        <v>231</v>
      </c>
      <c r="G270" s="223"/>
      <c r="H270" s="224" t="s">
        <v>19</v>
      </c>
      <c r="I270" s="226"/>
      <c r="J270" s="223"/>
      <c r="K270" s="223"/>
      <c r="L270" s="227"/>
      <c r="M270" s="228"/>
      <c r="N270" s="229"/>
      <c r="O270" s="229"/>
      <c r="P270" s="229"/>
      <c r="Q270" s="229"/>
      <c r="R270" s="229"/>
      <c r="S270" s="229"/>
      <c r="T270" s="230"/>
      <c r="U270" s="13"/>
      <c r="V270" s="13"/>
      <c r="W270" s="13"/>
      <c r="X270" s="13"/>
      <c r="Y270" s="13"/>
      <c r="Z270" s="13"/>
      <c r="AA270" s="13"/>
      <c r="AB270" s="13"/>
      <c r="AC270" s="13"/>
      <c r="AD270" s="13"/>
      <c r="AE270" s="13"/>
      <c r="AT270" s="231" t="s">
        <v>172</v>
      </c>
      <c r="AU270" s="231" t="s">
        <v>168</v>
      </c>
      <c r="AV270" s="13" t="s">
        <v>80</v>
      </c>
      <c r="AW270" s="13" t="s">
        <v>33</v>
      </c>
      <c r="AX270" s="13" t="s">
        <v>72</v>
      </c>
      <c r="AY270" s="231" t="s">
        <v>158</v>
      </c>
    </row>
    <row r="271" s="14" customFormat="1">
      <c r="A271" s="14"/>
      <c r="B271" s="232"/>
      <c r="C271" s="233"/>
      <c r="D271" s="217" t="s">
        <v>172</v>
      </c>
      <c r="E271" s="234" t="s">
        <v>19</v>
      </c>
      <c r="F271" s="235" t="s">
        <v>239</v>
      </c>
      <c r="G271" s="233"/>
      <c r="H271" s="236">
        <v>72.450000000000003</v>
      </c>
      <c r="I271" s="237"/>
      <c r="J271" s="233"/>
      <c r="K271" s="233"/>
      <c r="L271" s="238"/>
      <c r="M271" s="239"/>
      <c r="N271" s="240"/>
      <c r="O271" s="240"/>
      <c r="P271" s="240"/>
      <c r="Q271" s="240"/>
      <c r="R271" s="240"/>
      <c r="S271" s="240"/>
      <c r="T271" s="241"/>
      <c r="U271" s="14"/>
      <c r="V271" s="14"/>
      <c r="W271" s="14"/>
      <c r="X271" s="14"/>
      <c r="Y271" s="14"/>
      <c r="Z271" s="14"/>
      <c r="AA271" s="14"/>
      <c r="AB271" s="14"/>
      <c r="AC271" s="14"/>
      <c r="AD271" s="14"/>
      <c r="AE271" s="14"/>
      <c r="AT271" s="242" t="s">
        <v>172</v>
      </c>
      <c r="AU271" s="242" t="s">
        <v>168</v>
      </c>
      <c r="AV271" s="14" t="s">
        <v>168</v>
      </c>
      <c r="AW271" s="14" t="s">
        <v>33</v>
      </c>
      <c r="AX271" s="14" t="s">
        <v>72</v>
      </c>
      <c r="AY271" s="242" t="s">
        <v>158</v>
      </c>
    </row>
    <row r="272" s="13" customFormat="1">
      <c r="A272" s="13"/>
      <c r="B272" s="222"/>
      <c r="C272" s="223"/>
      <c r="D272" s="217" t="s">
        <v>172</v>
      </c>
      <c r="E272" s="224" t="s">
        <v>19</v>
      </c>
      <c r="F272" s="225" t="s">
        <v>240</v>
      </c>
      <c r="G272" s="223"/>
      <c r="H272" s="224" t="s">
        <v>19</v>
      </c>
      <c r="I272" s="226"/>
      <c r="J272" s="223"/>
      <c r="K272" s="223"/>
      <c r="L272" s="227"/>
      <c r="M272" s="228"/>
      <c r="N272" s="229"/>
      <c r="O272" s="229"/>
      <c r="P272" s="229"/>
      <c r="Q272" s="229"/>
      <c r="R272" s="229"/>
      <c r="S272" s="229"/>
      <c r="T272" s="230"/>
      <c r="U272" s="13"/>
      <c r="V272" s="13"/>
      <c r="W272" s="13"/>
      <c r="X272" s="13"/>
      <c r="Y272" s="13"/>
      <c r="Z272" s="13"/>
      <c r="AA272" s="13"/>
      <c r="AB272" s="13"/>
      <c r="AC272" s="13"/>
      <c r="AD272" s="13"/>
      <c r="AE272" s="13"/>
      <c r="AT272" s="231" t="s">
        <v>172</v>
      </c>
      <c r="AU272" s="231" t="s">
        <v>168</v>
      </c>
      <c r="AV272" s="13" t="s">
        <v>80</v>
      </c>
      <c r="AW272" s="13" t="s">
        <v>33</v>
      </c>
      <c r="AX272" s="13" t="s">
        <v>72</v>
      </c>
      <c r="AY272" s="231" t="s">
        <v>158</v>
      </c>
    </row>
    <row r="273" s="14" customFormat="1">
      <c r="A273" s="14"/>
      <c r="B273" s="232"/>
      <c r="C273" s="233"/>
      <c r="D273" s="217" t="s">
        <v>172</v>
      </c>
      <c r="E273" s="234" t="s">
        <v>19</v>
      </c>
      <c r="F273" s="235" t="s">
        <v>241</v>
      </c>
      <c r="G273" s="233"/>
      <c r="H273" s="236">
        <v>36</v>
      </c>
      <c r="I273" s="237"/>
      <c r="J273" s="233"/>
      <c r="K273" s="233"/>
      <c r="L273" s="238"/>
      <c r="M273" s="239"/>
      <c r="N273" s="240"/>
      <c r="O273" s="240"/>
      <c r="P273" s="240"/>
      <c r="Q273" s="240"/>
      <c r="R273" s="240"/>
      <c r="S273" s="240"/>
      <c r="T273" s="241"/>
      <c r="U273" s="14"/>
      <c r="V273" s="14"/>
      <c r="W273" s="14"/>
      <c r="X273" s="14"/>
      <c r="Y273" s="14"/>
      <c r="Z273" s="14"/>
      <c r="AA273" s="14"/>
      <c r="AB273" s="14"/>
      <c r="AC273" s="14"/>
      <c r="AD273" s="14"/>
      <c r="AE273" s="14"/>
      <c r="AT273" s="242" t="s">
        <v>172</v>
      </c>
      <c r="AU273" s="242" t="s">
        <v>168</v>
      </c>
      <c r="AV273" s="14" t="s">
        <v>168</v>
      </c>
      <c r="AW273" s="14" t="s">
        <v>33</v>
      </c>
      <c r="AX273" s="14" t="s">
        <v>72</v>
      </c>
      <c r="AY273" s="242" t="s">
        <v>158</v>
      </c>
    </row>
    <row r="274" s="13" customFormat="1">
      <c r="A274" s="13"/>
      <c r="B274" s="222"/>
      <c r="C274" s="223"/>
      <c r="D274" s="217" t="s">
        <v>172</v>
      </c>
      <c r="E274" s="224" t="s">
        <v>19</v>
      </c>
      <c r="F274" s="225" t="s">
        <v>233</v>
      </c>
      <c r="G274" s="223"/>
      <c r="H274" s="224" t="s">
        <v>19</v>
      </c>
      <c r="I274" s="226"/>
      <c r="J274" s="223"/>
      <c r="K274" s="223"/>
      <c r="L274" s="227"/>
      <c r="M274" s="228"/>
      <c r="N274" s="229"/>
      <c r="O274" s="229"/>
      <c r="P274" s="229"/>
      <c r="Q274" s="229"/>
      <c r="R274" s="229"/>
      <c r="S274" s="229"/>
      <c r="T274" s="230"/>
      <c r="U274" s="13"/>
      <c r="V274" s="13"/>
      <c r="W274" s="13"/>
      <c r="X274" s="13"/>
      <c r="Y274" s="13"/>
      <c r="Z274" s="13"/>
      <c r="AA274" s="13"/>
      <c r="AB274" s="13"/>
      <c r="AC274" s="13"/>
      <c r="AD274" s="13"/>
      <c r="AE274" s="13"/>
      <c r="AT274" s="231" t="s">
        <v>172</v>
      </c>
      <c r="AU274" s="231" t="s">
        <v>168</v>
      </c>
      <c r="AV274" s="13" t="s">
        <v>80</v>
      </c>
      <c r="AW274" s="13" t="s">
        <v>33</v>
      </c>
      <c r="AX274" s="13" t="s">
        <v>72</v>
      </c>
      <c r="AY274" s="231" t="s">
        <v>158</v>
      </c>
    </row>
    <row r="275" s="14" customFormat="1">
      <c r="A275" s="14"/>
      <c r="B275" s="232"/>
      <c r="C275" s="233"/>
      <c r="D275" s="217" t="s">
        <v>172</v>
      </c>
      <c r="E275" s="234" t="s">
        <v>19</v>
      </c>
      <c r="F275" s="235" t="s">
        <v>242</v>
      </c>
      <c r="G275" s="233"/>
      <c r="H275" s="236">
        <v>133</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172</v>
      </c>
      <c r="AU275" s="242" t="s">
        <v>168</v>
      </c>
      <c r="AV275" s="14" t="s">
        <v>168</v>
      </c>
      <c r="AW275" s="14" t="s">
        <v>33</v>
      </c>
      <c r="AX275" s="14" t="s">
        <v>72</v>
      </c>
      <c r="AY275" s="242" t="s">
        <v>158</v>
      </c>
    </row>
    <row r="276" s="13" customFormat="1">
      <c r="A276" s="13"/>
      <c r="B276" s="222"/>
      <c r="C276" s="223"/>
      <c r="D276" s="217" t="s">
        <v>172</v>
      </c>
      <c r="E276" s="224" t="s">
        <v>19</v>
      </c>
      <c r="F276" s="225" t="s">
        <v>243</v>
      </c>
      <c r="G276" s="223"/>
      <c r="H276" s="224" t="s">
        <v>19</v>
      </c>
      <c r="I276" s="226"/>
      <c r="J276" s="223"/>
      <c r="K276" s="223"/>
      <c r="L276" s="227"/>
      <c r="M276" s="228"/>
      <c r="N276" s="229"/>
      <c r="O276" s="229"/>
      <c r="P276" s="229"/>
      <c r="Q276" s="229"/>
      <c r="R276" s="229"/>
      <c r="S276" s="229"/>
      <c r="T276" s="230"/>
      <c r="U276" s="13"/>
      <c r="V276" s="13"/>
      <c r="W276" s="13"/>
      <c r="X276" s="13"/>
      <c r="Y276" s="13"/>
      <c r="Z276" s="13"/>
      <c r="AA276" s="13"/>
      <c r="AB276" s="13"/>
      <c r="AC276" s="13"/>
      <c r="AD276" s="13"/>
      <c r="AE276" s="13"/>
      <c r="AT276" s="231" t="s">
        <v>172</v>
      </c>
      <c r="AU276" s="231" t="s">
        <v>168</v>
      </c>
      <c r="AV276" s="13" t="s">
        <v>80</v>
      </c>
      <c r="AW276" s="13" t="s">
        <v>33</v>
      </c>
      <c r="AX276" s="13" t="s">
        <v>72</v>
      </c>
      <c r="AY276" s="231" t="s">
        <v>158</v>
      </c>
    </row>
    <row r="277" s="14" customFormat="1">
      <c r="A277" s="14"/>
      <c r="B277" s="232"/>
      <c r="C277" s="233"/>
      <c r="D277" s="217" t="s">
        <v>172</v>
      </c>
      <c r="E277" s="234" t="s">
        <v>19</v>
      </c>
      <c r="F277" s="235" t="s">
        <v>244</v>
      </c>
      <c r="G277" s="233"/>
      <c r="H277" s="236">
        <v>-21.600000000000001</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4" customFormat="1">
      <c r="A278" s="14"/>
      <c r="B278" s="232"/>
      <c r="C278" s="233"/>
      <c r="D278" s="217" t="s">
        <v>172</v>
      </c>
      <c r="E278" s="234" t="s">
        <v>19</v>
      </c>
      <c r="F278" s="235" t="s">
        <v>245</v>
      </c>
      <c r="G278" s="233"/>
      <c r="H278" s="236">
        <v>-16.199999999999999</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172</v>
      </c>
      <c r="AU278" s="242" t="s">
        <v>168</v>
      </c>
      <c r="AV278" s="14" t="s">
        <v>168</v>
      </c>
      <c r="AW278" s="14" t="s">
        <v>33</v>
      </c>
      <c r="AX278" s="14" t="s">
        <v>72</v>
      </c>
      <c r="AY278" s="242" t="s">
        <v>158</v>
      </c>
    </row>
    <row r="279" s="14" customFormat="1">
      <c r="A279" s="14"/>
      <c r="B279" s="232"/>
      <c r="C279" s="233"/>
      <c r="D279" s="217" t="s">
        <v>172</v>
      </c>
      <c r="E279" s="234" t="s">
        <v>19</v>
      </c>
      <c r="F279" s="235" t="s">
        <v>246</v>
      </c>
      <c r="G279" s="233"/>
      <c r="H279" s="236">
        <v>-1.6499999999999999</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4" customFormat="1">
      <c r="A280" s="14"/>
      <c r="B280" s="232"/>
      <c r="C280" s="233"/>
      <c r="D280" s="217" t="s">
        <v>172</v>
      </c>
      <c r="E280" s="234" t="s">
        <v>19</v>
      </c>
      <c r="F280" s="235" t="s">
        <v>247</v>
      </c>
      <c r="G280" s="233"/>
      <c r="H280" s="236">
        <v>-0.64000000000000001</v>
      </c>
      <c r="I280" s="237"/>
      <c r="J280" s="233"/>
      <c r="K280" s="233"/>
      <c r="L280" s="238"/>
      <c r="M280" s="239"/>
      <c r="N280" s="240"/>
      <c r="O280" s="240"/>
      <c r="P280" s="240"/>
      <c r="Q280" s="240"/>
      <c r="R280" s="240"/>
      <c r="S280" s="240"/>
      <c r="T280" s="241"/>
      <c r="U280" s="14"/>
      <c r="V280" s="14"/>
      <c r="W280" s="14"/>
      <c r="X280" s="14"/>
      <c r="Y280" s="14"/>
      <c r="Z280" s="14"/>
      <c r="AA280" s="14"/>
      <c r="AB280" s="14"/>
      <c r="AC280" s="14"/>
      <c r="AD280" s="14"/>
      <c r="AE280" s="14"/>
      <c r="AT280" s="242" t="s">
        <v>172</v>
      </c>
      <c r="AU280" s="242" t="s">
        <v>168</v>
      </c>
      <c r="AV280" s="14" t="s">
        <v>168</v>
      </c>
      <c r="AW280" s="14" t="s">
        <v>33</v>
      </c>
      <c r="AX280" s="14" t="s">
        <v>72</v>
      </c>
      <c r="AY280" s="242" t="s">
        <v>158</v>
      </c>
    </row>
    <row r="281" s="14" customFormat="1">
      <c r="A281" s="14"/>
      <c r="B281" s="232"/>
      <c r="C281" s="233"/>
      <c r="D281" s="217" t="s">
        <v>172</v>
      </c>
      <c r="E281" s="234" t="s">
        <v>19</v>
      </c>
      <c r="F281" s="235" t="s">
        <v>248</v>
      </c>
      <c r="G281" s="233"/>
      <c r="H281" s="236">
        <v>-1.9550000000000001</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33</v>
      </c>
      <c r="AX281" s="14" t="s">
        <v>72</v>
      </c>
      <c r="AY281" s="242" t="s">
        <v>158</v>
      </c>
    </row>
    <row r="282" s="14" customFormat="1">
      <c r="A282" s="14"/>
      <c r="B282" s="232"/>
      <c r="C282" s="233"/>
      <c r="D282" s="217" t="s">
        <v>172</v>
      </c>
      <c r="E282" s="234" t="s">
        <v>19</v>
      </c>
      <c r="F282" s="235" t="s">
        <v>249</v>
      </c>
      <c r="G282" s="233"/>
      <c r="H282" s="236">
        <v>-0.88</v>
      </c>
      <c r="I282" s="237"/>
      <c r="J282" s="233"/>
      <c r="K282" s="233"/>
      <c r="L282" s="238"/>
      <c r="M282" s="239"/>
      <c r="N282" s="240"/>
      <c r="O282" s="240"/>
      <c r="P282" s="240"/>
      <c r="Q282" s="240"/>
      <c r="R282" s="240"/>
      <c r="S282" s="240"/>
      <c r="T282" s="241"/>
      <c r="U282" s="14"/>
      <c r="V282" s="14"/>
      <c r="W282" s="14"/>
      <c r="X282" s="14"/>
      <c r="Y282" s="14"/>
      <c r="Z282" s="14"/>
      <c r="AA282" s="14"/>
      <c r="AB282" s="14"/>
      <c r="AC282" s="14"/>
      <c r="AD282" s="14"/>
      <c r="AE282" s="14"/>
      <c r="AT282" s="242" t="s">
        <v>172</v>
      </c>
      <c r="AU282" s="242" t="s">
        <v>168</v>
      </c>
      <c r="AV282" s="14" t="s">
        <v>168</v>
      </c>
      <c r="AW282" s="14" t="s">
        <v>33</v>
      </c>
      <c r="AX282" s="14" t="s">
        <v>72</v>
      </c>
      <c r="AY282" s="242" t="s">
        <v>158</v>
      </c>
    </row>
    <row r="283" s="13" customFormat="1">
      <c r="A283" s="13"/>
      <c r="B283" s="222"/>
      <c r="C283" s="223"/>
      <c r="D283" s="217" t="s">
        <v>172</v>
      </c>
      <c r="E283" s="224" t="s">
        <v>19</v>
      </c>
      <c r="F283" s="225" t="s">
        <v>240</v>
      </c>
      <c r="G283" s="223"/>
      <c r="H283" s="224" t="s">
        <v>19</v>
      </c>
      <c r="I283" s="226"/>
      <c r="J283" s="223"/>
      <c r="K283" s="223"/>
      <c r="L283" s="227"/>
      <c r="M283" s="228"/>
      <c r="N283" s="229"/>
      <c r="O283" s="229"/>
      <c r="P283" s="229"/>
      <c r="Q283" s="229"/>
      <c r="R283" s="229"/>
      <c r="S283" s="229"/>
      <c r="T283" s="230"/>
      <c r="U283" s="13"/>
      <c r="V283" s="13"/>
      <c r="W283" s="13"/>
      <c r="X283" s="13"/>
      <c r="Y283" s="13"/>
      <c r="Z283" s="13"/>
      <c r="AA283" s="13"/>
      <c r="AB283" s="13"/>
      <c r="AC283" s="13"/>
      <c r="AD283" s="13"/>
      <c r="AE283" s="13"/>
      <c r="AT283" s="231" t="s">
        <v>172</v>
      </c>
      <c r="AU283" s="231" t="s">
        <v>168</v>
      </c>
      <c r="AV283" s="13" t="s">
        <v>80</v>
      </c>
      <c r="AW283" s="13" t="s">
        <v>33</v>
      </c>
      <c r="AX283" s="13" t="s">
        <v>72</v>
      </c>
      <c r="AY283" s="231" t="s">
        <v>158</v>
      </c>
    </row>
    <row r="284" s="14" customFormat="1">
      <c r="A284" s="14"/>
      <c r="B284" s="232"/>
      <c r="C284" s="233"/>
      <c r="D284" s="217" t="s">
        <v>172</v>
      </c>
      <c r="E284" s="234" t="s">
        <v>19</v>
      </c>
      <c r="F284" s="235" t="s">
        <v>250</v>
      </c>
      <c r="G284" s="233"/>
      <c r="H284" s="236">
        <v>-1.2150000000000001</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172</v>
      </c>
      <c r="AU284" s="242" t="s">
        <v>168</v>
      </c>
      <c r="AV284" s="14" t="s">
        <v>168</v>
      </c>
      <c r="AW284" s="14" t="s">
        <v>33</v>
      </c>
      <c r="AX284" s="14" t="s">
        <v>72</v>
      </c>
      <c r="AY284" s="242" t="s">
        <v>158</v>
      </c>
    </row>
    <row r="285" s="13" customFormat="1">
      <c r="A285" s="13"/>
      <c r="B285" s="222"/>
      <c r="C285" s="223"/>
      <c r="D285" s="217" t="s">
        <v>172</v>
      </c>
      <c r="E285" s="224" t="s">
        <v>19</v>
      </c>
      <c r="F285" s="225" t="s">
        <v>251</v>
      </c>
      <c r="G285" s="223"/>
      <c r="H285" s="224" t="s">
        <v>19</v>
      </c>
      <c r="I285" s="226"/>
      <c r="J285" s="223"/>
      <c r="K285" s="223"/>
      <c r="L285" s="227"/>
      <c r="M285" s="228"/>
      <c r="N285" s="229"/>
      <c r="O285" s="229"/>
      <c r="P285" s="229"/>
      <c r="Q285" s="229"/>
      <c r="R285" s="229"/>
      <c r="S285" s="229"/>
      <c r="T285" s="230"/>
      <c r="U285" s="13"/>
      <c r="V285" s="13"/>
      <c r="W285" s="13"/>
      <c r="X285" s="13"/>
      <c r="Y285" s="13"/>
      <c r="Z285" s="13"/>
      <c r="AA285" s="13"/>
      <c r="AB285" s="13"/>
      <c r="AC285" s="13"/>
      <c r="AD285" s="13"/>
      <c r="AE285" s="13"/>
      <c r="AT285" s="231" t="s">
        <v>172</v>
      </c>
      <c r="AU285" s="231" t="s">
        <v>168</v>
      </c>
      <c r="AV285" s="13" t="s">
        <v>80</v>
      </c>
      <c r="AW285" s="13" t="s">
        <v>33</v>
      </c>
      <c r="AX285" s="13" t="s">
        <v>72</v>
      </c>
      <c r="AY285" s="231" t="s">
        <v>158</v>
      </c>
    </row>
    <row r="286" s="14" customFormat="1">
      <c r="A286" s="14"/>
      <c r="B286" s="232"/>
      <c r="C286" s="233"/>
      <c r="D286" s="217" t="s">
        <v>172</v>
      </c>
      <c r="E286" s="234" t="s">
        <v>19</v>
      </c>
      <c r="F286" s="235" t="s">
        <v>274</v>
      </c>
      <c r="G286" s="233"/>
      <c r="H286" s="236">
        <v>17.640000000000001</v>
      </c>
      <c r="I286" s="237"/>
      <c r="J286" s="233"/>
      <c r="K286" s="233"/>
      <c r="L286" s="238"/>
      <c r="M286" s="239"/>
      <c r="N286" s="240"/>
      <c r="O286" s="240"/>
      <c r="P286" s="240"/>
      <c r="Q286" s="240"/>
      <c r="R286" s="240"/>
      <c r="S286" s="240"/>
      <c r="T286" s="241"/>
      <c r="U286" s="14"/>
      <c r="V286" s="14"/>
      <c r="W286" s="14"/>
      <c r="X286" s="14"/>
      <c r="Y286" s="14"/>
      <c r="Z286" s="14"/>
      <c r="AA286" s="14"/>
      <c r="AB286" s="14"/>
      <c r="AC286" s="14"/>
      <c r="AD286" s="14"/>
      <c r="AE286" s="14"/>
      <c r="AT286" s="242" t="s">
        <v>172</v>
      </c>
      <c r="AU286" s="242" t="s">
        <v>168</v>
      </c>
      <c r="AV286" s="14" t="s">
        <v>168</v>
      </c>
      <c r="AW286" s="14" t="s">
        <v>33</v>
      </c>
      <c r="AX286" s="14" t="s">
        <v>72</v>
      </c>
      <c r="AY286" s="242" t="s">
        <v>158</v>
      </c>
    </row>
    <row r="287" s="14" customFormat="1">
      <c r="A287" s="14"/>
      <c r="B287" s="232"/>
      <c r="C287" s="233"/>
      <c r="D287" s="217" t="s">
        <v>172</v>
      </c>
      <c r="E287" s="234" t="s">
        <v>19</v>
      </c>
      <c r="F287" s="235" t="s">
        <v>252</v>
      </c>
      <c r="G287" s="233"/>
      <c r="H287" s="236">
        <v>10.08</v>
      </c>
      <c r="I287" s="237"/>
      <c r="J287" s="233"/>
      <c r="K287" s="233"/>
      <c r="L287" s="238"/>
      <c r="M287" s="239"/>
      <c r="N287" s="240"/>
      <c r="O287" s="240"/>
      <c r="P287" s="240"/>
      <c r="Q287" s="240"/>
      <c r="R287" s="240"/>
      <c r="S287" s="240"/>
      <c r="T287" s="241"/>
      <c r="U287" s="14"/>
      <c r="V287" s="14"/>
      <c r="W287" s="14"/>
      <c r="X287" s="14"/>
      <c r="Y287" s="14"/>
      <c r="Z287" s="14"/>
      <c r="AA287" s="14"/>
      <c r="AB287" s="14"/>
      <c r="AC287" s="14"/>
      <c r="AD287" s="14"/>
      <c r="AE287" s="14"/>
      <c r="AT287" s="242" t="s">
        <v>172</v>
      </c>
      <c r="AU287" s="242" t="s">
        <v>168</v>
      </c>
      <c r="AV287" s="14" t="s">
        <v>168</v>
      </c>
      <c r="AW287" s="14" t="s">
        <v>33</v>
      </c>
      <c r="AX287" s="14" t="s">
        <v>72</v>
      </c>
      <c r="AY287" s="242" t="s">
        <v>158</v>
      </c>
    </row>
    <row r="288" s="14" customFormat="1">
      <c r="A288" s="14"/>
      <c r="B288" s="232"/>
      <c r="C288" s="233"/>
      <c r="D288" s="217" t="s">
        <v>172</v>
      </c>
      <c r="E288" s="234" t="s">
        <v>19</v>
      </c>
      <c r="F288" s="235" t="s">
        <v>253</v>
      </c>
      <c r="G288" s="233"/>
      <c r="H288" s="236">
        <v>2.4849999999999999</v>
      </c>
      <c r="I288" s="237"/>
      <c r="J288" s="233"/>
      <c r="K288" s="233"/>
      <c r="L288" s="238"/>
      <c r="M288" s="239"/>
      <c r="N288" s="240"/>
      <c r="O288" s="240"/>
      <c r="P288" s="240"/>
      <c r="Q288" s="240"/>
      <c r="R288" s="240"/>
      <c r="S288" s="240"/>
      <c r="T288" s="241"/>
      <c r="U288" s="14"/>
      <c r="V288" s="14"/>
      <c r="W288" s="14"/>
      <c r="X288" s="14"/>
      <c r="Y288" s="14"/>
      <c r="Z288" s="14"/>
      <c r="AA288" s="14"/>
      <c r="AB288" s="14"/>
      <c r="AC288" s="14"/>
      <c r="AD288" s="14"/>
      <c r="AE288" s="14"/>
      <c r="AT288" s="242" t="s">
        <v>172</v>
      </c>
      <c r="AU288" s="242" t="s">
        <v>168</v>
      </c>
      <c r="AV288" s="14" t="s">
        <v>168</v>
      </c>
      <c r="AW288" s="14" t="s">
        <v>33</v>
      </c>
      <c r="AX288" s="14" t="s">
        <v>72</v>
      </c>
      <c r="AY288" s="242" t="s">
        <v>158</v>
      </c>
    </row>
    <row r="289" s="14" customFormat="1">
      <c r="A289" s="14"/>
      <c r="B289" s="232"/>
      <c r="C289" s="233"/>
      <c r="D289" s="217" t="s">
        <v>172</v>
      </c>
      <c r="E289" s="234" t="s">
        <v>19</v>
      </c>
      <c r="F289" s="235" t="s">
        <v>254</v>
      </c>
      <c r="G289" s="233"/>
      <c r="H289" s="236">
        <v>1.3999999999999999</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172</v>
      </c>
      <c r="AU289" s="242" t="s">
        <v>168</v>
      </c>
      <c r="AV289" s="14" t="s">
        <v>168</v>
      </c>
      <c r="AW289" s="14" t="s">
        <v>33</v>
      </c>
      <c r="AX289" s="14" t="s">
        <v>72</v>
      </c>
      <c r="AY289" s="242" t="s">
        <v>158</v>
      </c>
    </row>
    <row r="290" s="14" customFormat="1">
      <c r="A290" s="14"/>
      <c r="B290" s="232"/>
      <c r="C290" s="233"/>
      <c r="D290" s="217" t="s">
        <v>172</v>
      </c>
      <c r="E290" s="234" t="s">
        <v>19</v>
      </c>
      <c r="F290" s="235" t="s">
        <v>255</v>
      </c>
      <c r="G290" s="233"/>
      <c r="H290" s="236">
        <v>1.9079999999999999</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256</v>
      </c>
      <c r="G291" s="233"/>
      <c r="H291" s="236">
        <v>1.05</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3" customFormat="1">
      <c r="A292" s="13"/>
      <c r="B292" s="222"/>
      <c r="C292" s="223"/>
      <c r="D292" s="217" t="s">
        <v>172</v>
      </c>
      <c r="E292" s="224" t="s">
        <v>19</v>
      </c>
      <c r="F292" s="225" t="s">
        <v>240</v>
      </c>
      <c r="G292" s="223"/>
      <c r="H292" s="224" t="s">
        <v>19</v>
      </c>
      <c r="I292" s="226"/>
      <c r="J292" s="223"/>
      <c r="K292" s="223"/>
      <c r="L292" s="227"/>
      <c r="M292" s="228"/>
      <c r="N292" s="229"/>
      <c r="O292" s="229"/>
      <c r="P292" s="229"/>
      <c r="Q292" s="229"/>
      <c r="R292" s="229"/>
      <c r="S292" s="229"/>
      <c r="T292" s="230"/>
      <c r="U292" s="13"/>
      <c r="V292" s="13"/>
      <c r="W292" s="13"/>
      <c r="X292" s="13"/>
      <c r="Y292" s="13"/>
      <c r="Z292" s="13"/>
      <c r="AA292" s="13"/>
      <c r="AB292" s="13"/>
      <c r="AC292" s="13"/>
      <c r="AD292" s="13"/>
      <c r="AE292" s="13"/>
      <c r="AT292" s="231" t="s">
        <v>172</v>
      </c>
      <c r="AU292" s="231" t="s">
        <v>168</v>
      </c>
      <c r="AV292" s="13" t="s">
        <v>80</v>
      </c>
      <c r="AW292" s="13" t="s">
        <v>33</v>
      </c>
      <c r="AX292" s="13" t="s">
        <v>72</v>
      </c>
      <c r="AY292" s="231" t="s">
        <v>158</v>
      </c>
    </row>
    <row r="293" s="14" customFormat="1">
      <c r="A293" s="14"/>
      <c r="B293" s="232"/>
      <c r="C293" s="233"/>
      <c r="D293" s="217" t="s">
        <v>172</v>
      </c>
      <c r="E293" s="234" t="s">
        <v>19</v>
      </c>
      <c r="F293" s="235" t="s">
        <v>257</v>
      </c>
      <c r="G293" s="233"/>
      <c r="H293" s="236">
        <v>1.26</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3" customFormat="1">
      <c r="A294" s="13"/>
      <c r="B294" s="222"/>
      <c r="C294" s="223"/>
      <c r="D294" s="217" t="s">
        <v>172</v>
      </c>
      <c r="E294" s="224" t="s">
        <v>19</v>
      </c>
      <c r="F294" s="225" t="s">
        <v>258</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172</v>
      </c>
      <c r="AU294" s="231" t="s">
        <v>168</v>
      </c>
      <c r="AV294" s="13" t="s">
        <v>80</v>
      </c>
      <c r="AW294" s="13" t="s">
        <v>33</v>
      </c>
      <c r="AX294" s="13" t="s">
        <v>72</v>
      </c>
      <c r="AY294" s="231" t="s">
        <v>158</v>
      </c>
    </row>
    <row r="295" s="14" customFormat="1">
      <c r="A295" s="14"/>
      <c r="B295" s="232"/>
      <c r="C295" s="233"/>
      <c r="D295" s="217" t="s">
        <v>172</v>
      </c>
      <c r="E295" s="234" t="s">
        <v>19</v>
      </c>
      <c r="F295" s="235" t="s">
        <v>259</v>
      </c>
      <c r="G295" s="233"/>
      <c r="H295" s="236">
        <v>5.04</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172</v>
      </c>
      <c r="AU295" s="242" t="s">
        <v>168</v>
      </c>
      <c r="AV295" s="14" t="s">
        <v>168</v>
      </c>
      <c r="AW295" s="14" t="s">
        <v>33</v>
      </c>
      <c r="AX295" s="14" t="s">
        <v>72</v>
      </c>
      <c r="AY295" s="242" t="s">
        <v>158</v>
      </c>
    </row>
    <row r="296" s="14" customFormat="1">
      <c r="A296" s="14"/>
      <c r="B296" s="232"/>
      <c r="C296" s="233"/>
      <c r="D296" s="217" t="s">
        <v>172</v>
      </c>
      <c r="E296" s="234" t="s">
        <v>19</v>
      </c>
      <c r="F296" s="235" t="s">
        <v>260</v>
      </c>
      <c r="G296" s="233"/>
      <c r="H296" s="236">
        <v>3.7799999999999998</v>
      </c>
      <c r="I296" s="237"/>
      <c r="J296" s="233"/>
      <c r="K296" s="233"/>
      <c r="L296" s="238"/>
      <c r="M296" s="239"/>
      <c r="N296" s="240"/>
      <c r="O296" s="240"/>
      <c r="P296" s="240"/>
      <c r="Q296" s="240"/>
      <c r="R296" s="240"/>
      <c r="S296" s="240"/>
      <c r="T296" s="241"/>
      <c r="U296" s="14"/>
      <c r="V296" s="14"/>
      <c r="W296" s="14"/>
      <c r="X296" s="14"/>
      <c r="Y296" s="14"/>
      <c r="Z296" s="14"/>
      <c r="AA296" s="14"/>
      <c r="AB296" s="14"/>
      <c r="AC296" s="14"/>
      <c r="AD296" s="14"/>
      <c r="AE296" s="14"/>
      <c r="AT296" s="242" t="s">
        <v>172</v>
      </c>
      <c r="AU296" s="242" t="s">
        <v>168</v>
      </c>
      <c r="AV296" s="14" t="s">
        <v>168</v>
      </c>
      <c r="AW296" s="14" t="s">
        <v>33</v>
      </c>
      <c r="AX296" s="14" t="s">
        <v>72</v>
      </c>
      <c r="AY296" s="242" t="s">
        <v>158</v>
      </c>
    </row>
    <row r="297" s="14" customFormat="1">
      <c r="A297" s="14"/>
      <c r="B297" s="232"/>
      <c r="C297" s="233"/>
      <c r="D297" s="217" t="s">
        <v>172</v>
      </c>
      <c r="E297" s="234" t="s">
        <v>19</v>
      </c>
      <c r="F297" s="235" t="s">
        <v>261</v>
      </c>
      <c r="G297" s="233"/>
      <c r="H297" s="236">
        <v>0.38500000000000001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262</v>
      </c>
      <c r="G298" s="233"/>
      <c r="H298" s="236">
        <v>0.28000000000000003</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4" customFormat="1">
      <c r="A299" s="14"/>
      <c r="B299" s="232"/>
      <c r="C299" s="233"/>
      <c r="D299" s="217" t="s">
        <v>172</v>
      </c>
      <c r="E299" s="234" t="s">
        <v>19</v>
      </c>
      <c r="F299" s="235" t="s">
        <v>263</v>
      </c>
      <c r="G299" s="233"/>
      <c r="H299" s="236">
        <v>0.29799999999999999</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172</v>
      </c>
      <c r="AU299" s="242" t="s">
        <v>168</v>
      </c>
      <c r="AV299" s="14" t="s">
        <v>168</v>
      </c>
      <c r="AW299" s="14" t="s">
        <v>33</v>
      </c>
      <c r="AX299" s="14" t="s">
        <v>72</v>
      </c>
      <c r="AY299" s="242" t="s">
        <v>158</v>
      </c>
    </row>
    <row r="300" s="14" customFormat="1">
      <c r="A300" s="14"/>
      <c r="B300" s="232"/>
      <c r="C300" s="233"/>
      <c r="D300" s="217" t="s">
        <v>172</v>
      </c>
      <c r="E300" s="234" t="s">
        <v>19</v>
      </c>
      <c r="F300" s="235" t="s">
        <v>264</v>
      </c>
      <c r="G300" s="233"/>
      <c r="H300" s="236">
        <v>0.28000000000000003</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3" customFormat="1">
      <c r="A301" s="13"/>
      <c r="B301" s="222"/>
      <c r="C301" s="223"/>
      <c r="D301" s="217" t="s">
        <v>172</v>
      </c>
      <c r="E301" s="224" t="s">
        <v>19</v>
      </c>
      <c r="F301" s="225" t="s">
        <v>240</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172</v>
      </c>
      <c r="AU301" s="231" t="s">
        <v>168</v>
      </c>
      <c r="AV301" s="13" t="s">
        <v>80</v>
      </c>
      <c r="AW301" s="13" t="s">
        <v>33</v>
      </c>
      <c r="AX301" s="13" t="s">
        <v>72</v>
      </c>
      <c r="AY301" s="231" t="s">
        <v>158</v>
      </c>
    </row>
    <row r="302" s="14" customFormat="1">
      <c r="A302" s="14"/>
      <c r="B302" s="232"/>
      <c r="C302" s="233"/>
      <c r="D302" s="217" t="s">
        <v>172</v>
      </c>
      <c r="E302" s="234" t="s">
        <v>19</v>
      </c>
      <c r="F302" s="235" t="s">
        <v>265</v>
      </c>
      <c r="G302" s="233"/>
      <c r="H302" s="236">
        <v>0.315</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5" customFormat="1">
      <c r="A303" s="15"/>
      <c r="B303" s="243"/>
      <c r="C303" s="244"/>
      <c r="D303" s="217" t="s">
        <v>172</v>
      </c>
      <c r="E303" s="245" t="s">
        <v>19</v>
      </c>
      <c r="F303" s="246" t="s">
        <v>176</v>
      </c>
      <c r="G303" s="244"/>
      <c r="H303" s="247">
        <v>458.51099999999997</v>
      </c>
      <c r="I303" s="248"/>
      <c r="J303" s="244"/>
      <c r="K303" s="244"/>
      <c r="L303" s="249"/>
      <c r="M303" s="250"/>
      <c r="N303" s="251"/>
      <c r="O303" s="251"/>
      <c r="P303" s="251"/>
      <c r="Q303" s="251"/>
      <c r="R303" s="251"/>
      <c r="S303" s="251"/>
      <c r="T303" s="252"/>
      <c r="U303" s="15"/>
      <c r="V303" s="15"/>
      <c r="W303" s="15"/>
      <c r="X303" s="15"/>
      <c r="Y303" s="15"/>
      <c r="Z303" s="15"/>
      <c r="AA303" s="15"/>
      <c r="AB303" s="15"/>
      <c r="AC303" s="15"/>
      <c r="AD303" s="15"/>
      <c r="AE303" s="15"/>
      <c r="AT303" s="253" t="s">
        <v>172</v>
      </c>
      <c r="AU303" s="253" t="s">
        <v>168</v>
      </c>
      <c r="AV303" s="15" t="s">
        <v>167</v>
      </c>
      <c r="AW303" s="15" t="s">
        <v>33</v>
      </c>
      <c r="AX303" s="15" t="s">
        <v>80</v>
      </c>
      <c r="AY303" s="253" t="s">
        <v>158</v>
      </c>
    </row>
    <row r="304" s="14" customFormat="1">
      <c r="A304" s="14"/>
      <c r="B304" s="232"/>
      <c r="C304" s="233"/>
      <c r="D304" s="217" t="s">
        <v>172</v>
      </c>
      <c r="E304" s="233"/>
      <c r="F304" s="235" t="s">
        <v>278</v>
      </c>
      <c r="G304" s="233"/>
      <c r="H304" s="236">
        <v>1375.5329999999999</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4</v>
      </c>
      <c r="AX304" s="14" t="s">
        <v>80</v>
      </c>
      <c r="AY304" s="242" t="s">
        <v>158</v>
      </c>
    </row>
    <row r="305" s="2" customFormat="1" ht="37.8" customHeight="1">
      <c r="A305" s="38"/>
      <c r="B305" s="39"/>
      <c r="C305" s="204" t="s">
        <v>108</v>
      </c>
      <c r="D305" s="204" t="s">
        <v>162</v>
      </c>
      <c r="E305" s="205" t="s">
        <v>279</v>
      </c>
      <c r="F305" s="206" t="s">
        <v>280</v>
      </c>
      <c r="G305" s="207" t="s">
        <v>165</v>
      </c>
      <c r="H305" s="208">
        <v>9.4499999999999993</v>
      </c>
      <c r="I305" s="209"/>
      <c r="J305" s="210">
        <f>ROUND(I305*H305,2)</f>
        <v>0</v>
      </c>
      <c r="K305" s="206" t="s">
        <v>166</v>
      </c>
      <c r="L305" s="44"/>
      <c r="M305" s="211" t="s">
        <v>19</v>
      </c>
      <c r="N305" s="212" t="s">
        <v>44</v>
      </c>
      <c r="O305" s="84"/>
      <c r="P305" s="213">
        <f>O305*H305</f>
        <v>0</v>
      </c>
      <c r="Q305" s="213">
        <v>0.0043800000000000002</v>
      </c>
      <c r="R305" s="213">
        <f>Q305*H305</f>
        <v>0.041390999999999997</v>
      </c>
      <c r="S305" s="213">
        <v>0</v>
      </c>
      <c r="T305" s="214">
        <f>S305*H305</f>
        <v>0</v>
      </c>
      <c r="U305" s="38"/>
      <c r="V305" s="38"/>
      <c r="W305" s="38"/>
      <c r="X305" s="38"/>
      <c r="Y305" s="38"/>
      <c r="Z305" s="38"/>
      <c r="AA305" s="38"/>
      <c r="AB305" s="38"/>
      <c r="AC305" s="38"/>
      <c r="AD305" s="38"/>
      <c r="AE305" s="38"/>
      <c r="AR305" s="215" t="s">
        <v>167</v>
      </c>
      <c r="AT305" s="215" t="s">
        <v>162</v>
      </c>
      <c r="AU305" s="215" t="s">
        <v>168</v>
      </c>
      <c r="AY305" s="17" t="s">
        <v>158</v>
      </c>
      <c r="BE305" s="216">
        <f>IF(N305="základní",J305,0)</f>
        <v>0</v>
      </c>
      <c r="BF305" s="216">
        <f>IF(N305="snížená",J305,0)</f>
        <v>0</v>
      </c>
      <c r="BG305" s="216">
        <f>IF(N305="zákl. přenesená",J305,0)</f>
        <v>0</v>
      </c>
      <c r="BH305" s="216">
        <f>IF(N305="sníž. přenesená",J305,0)</f>
        <v>0</v>
      </c>
      <c r="BI305" s="216">
        <f>IF(N305="nulová",J305,0)</f>
        <v>0</v>
      </c>
      <c r="BJ305" s="17" t="s">
        <v>168</v>
      </c>
      <c r="BK305" s="216">
        <f>ROUND(I305*H305,2)</f>
        <v>0</v>
      </c>
      <c r="BL305" s="17" t="s">
        <v>167</v>
      </c>
      <c r="BM305" s="215" t="s">
        <v>281</v>
      </c>
    </row>
    <row r="306" s="2" customFormat="1">
      <c r="A306" s="38"/>
      <c r="B306" s="39"/>
      <c r="C306" s="40"/>
      <c r="D306" s="217" t="s">
        <v>170</v>
      </c>
      <c r="E306" s="40"/>
      <c r="F306" s="218" t="s">
        <v>199</v>
      </c>
      <c r="G306" s="40"/>
      <c r="H306" s="40"/>
      <c r="I306" s="219"/>
      <c r="J306" s="40"/>
      <c r="K306" s="40"/>
      <c r="L306" s="44"/>
      <c r="M306" s="220"/>
      <c r="N306" s="221"/>
      <c r="O306" s="84"/>
      <c r="P306" s="84"/>
      <c r="Q306" s="84"/>
      <c r="R306" s="84"/>
      <c r="S306" s="84"/>
      <c r="T306" s="85"/>
      <c r="U306" s="38"/>
      <c r="V306" s="38"/>
      <c r="W306" s="38"/>
      <c r="X306" s="38"/>
      <c r="Y306" s="38"/>
      <c r="Z306" s="38"/>
      <c r="AA306" s="38"/>
      <c r="AB306" s="38"/>
      <c r="AC306" s="38"/>
      <c r="AD306" s="38"/>
      <c r="AE306" s="38"/>
      <c r="AT306" s="17" t="s">
        <v>170</v>
      </c>
      <c r="AU306" s="17" t="s">
        <v>168</v>
      </c>
    </row>
    <row r="307" s="13" customFormat="1">
      <c r="A307" s="13"/>
      <c r="B307" s="222"/>
      <c r="C307" s="223"/>
      <c r="D307" s="217" t="s">
        <v>172</v>
      </c>
      <c r="E307" s="224" t="s">
        <v>19</v>
      </c>
      <c r="F307" s="225" t="s">
        <v>225</v>
      </c>
      <c r="G307" s="223"/>
      <c r="H307" s="224" t="s">
        <v>19</v>
      </c>
      <c r="I307" s="226"/>
      <c r="J307" s="223"/>
      <c r="K307" s="223"/>
      <c r="L307" s="227"/>
      <c r="M307" s="228"/>
      <c r="N307" s="229"/>
      <c r="O307" s="229"/>
      <c r="P307" s="229"/>
      <c r="Q307" s="229"/>
      <c r="R307" s="229"/>
      <c r="S307" s="229"/>
      <c r="T307" s="230"/>
      <c r="U307" s="13"/>
      <c r="V307" s="13"/>
      <c r="W307" s="13"/>
      <c r="X307" s="13"/>
      <c r="Y307" s="13"/>
      <c r="Z307" s="13"/>
      <c r="AA307" s="13"/>
      <c r="AB307" s="13"/>
      <c r="AC307" s="13"/>
      <c r="AD307" s="13"/>
      <c r="AE307" s="13"/>
      <c r="AT307" s="231" t="s">
        <v>172</v>
      </c>
      <c r="AU307" s="231" t="s">
        <v>168</v>
      </c>
      <c r="AV307" s="13" t="s">
        <v>80</v>
      </c>
      <c r="AW307" s="13" t="s">
        <v>33</v>
      </c>
      <c r="AX307" s="13" t="s">
        <v>72</v>
      </c>
      <c r="AY307" s="231" t="s">
        <v>158</v>
      </c>
    </row>
    <row r="308" s="14" customFormat="1">
      <c r="A308" s="14"/>
      <c r="B308" s="232"/>
      <c r="C308" s="233"/>
      <c r="D308" s="217" t="s">
        <v>172</v>
      </c>
      <c r="E308" s="234" t="s">
        <v>19</v>
      </c>
      <c r="F308" s="235" t="s">
        <v>226</v>
      </c>
      <c r="G308" s="233"/>
      <c r="H308" s="236">
        <v>9.4499999999999993</v>
      </c>
      <c r="I308" s="237"/>
      <c r="J308" s="233"/>
      <c r="K308" s="233"/>
      <c r="L308" s="238"/>
      <c r="M308" s="239"/>
      <c r="N308" s="240"/>
      <c r="O308" s="240"/>
      <c r="P308" s="240"/>
      <c r="Q308" s="240"/>
      <c r="R308" s="240"/>
      <c r="S308" s="240"/>
      <c r="T308" s="241"/>
      <c r="U308" s="14"/>
      <c r="V308" s="14"/>
      <c r="W308" s="14"/>
      <c r="X308" s="14"/>
      <c r="Y308" s="14"/>
      <c r="Z308" s="14"/>
      <c r="AA308" s="14"/>
      <c r="AB308" s="14"/>
      <c r="AC308" s="14"/>
      <c r="AD308" s="14"/>
      <c r="AE308" s="14"/>
      <c r="AT308" s="242" t="s">
        <v>172</v>
      </c>
      <c r="AU308" s="242" t="s">
        <v>168</v>
      </c>
      <c r="AV308" s="14" t="s">
        <v>168</v>
      </c>
      <c r="AW308" s="14" t="s">
        <v>33</v>
      </c>
      <c r="AX308" s="14" t="s">
        <v>72</v>
      </c>
      <c r="AY308" s="242" t="s">
        <v>158</v>
      </c>
    </row>
    <row r="309" s="15" customFormat="1">
      <c r="A309" s="15"/>
      <c r="B309" s="243"/>
      <c r="C309" s="244"/>
      <c r="D309" s="217" t="s">
        <v>172</v>
      </c>
      <c r="E309" s="245" t="s">
        <v>19</v>
      </c>
      <c r="F309" s="246" t="s">
        <v>176</v>
      </c>
      <c r="G309" s="244"/>
      <c r="H309" s="247">
        <v>9.4499999999999993</v>
      </c>
      <c r="I309" s="248"/>
      <c r="J309" s="244"/>
      <c r="K309" s="244"/>
      <c r="L309" s="249"/>
      <c r="M309" s="250"/>
      <c r="N309" s="251"/>
      <c r="O309" s="251"/>
      <c r="P309" s="251"/>
      <c r="Q309" s="251"/>
      <c r="R309" s="251"/>
      <c r="S309" s="251"/>
      <c r="T309" s="252"/>
      <c r="U309" s="15"/>
      <c r="V309" s="15"/>
      <c r="W309" s="15"/>
      <c r="X309" s="15"/>
      <c r="Y309" s="15"/>
      <c r="Z309" s="15"/>
      <c r="AA309" s="15"/>
      <c r="AB309" s="15"/>
      <c r="AC309" s="15"/>
      <c r="AD309" s="15"/>
      <c r="AE309" s="15"/>
      <c r="AT309" s="253" t="s">
        <v>172</v>
      </c>
      <c r="AU309" s="253" t="s">
        <v>168</v>
      </c>
      <c r="AV309" s="15" t="s">
        <v>167</v>
      </c>
      <c r="AW309" s="15" t="s">
        <v>33</v>
      </c>
      <c r="AX309" s="15" t="s">
        <v>80</v>
      </c>
      <c r="AY309" s="253" t="s">
        <v>158</v>
      </c>
    </row>
    <row r="310" s="2" customFormat="1" ht="49.05" customHeight="1">
      <c r="A310" s="38"/>
      <c r="B310" s="39"/>
      <c r="C310" s="204" t="s">
        <v>111</v>
      </c>
      <c r="D310" s="204" t="s">
        <v>162</v>
      </c>
      <c r="E310" s="205" t="s">
        <v>282</v>
      </c>
      <c r="F310" s="206" t="s">
        <v>283</v>
      </c>
      <c r="G310" s="207" t="s">
        <v>284</v>
      </c>
      <c r="H310" s="208">
        <v>169.80000000000001</v>
      </c>
      <c r="I310" s="209"/>
      <c r="J310" s="210">
        <f>ROUND(I310*H310,2)</f>
        <v>0</v>
      </c>
      <c r="K310" s="206" t="s">
        <v>166</v>
      </c>
      <c r="L310" s="44"/>
      <c r="M310" s="211" t="s">
        <v>19</v>
      </c>
      <c r="N310" s="212" t="s">
        <v>44</v>
      </c>
      <c r="O310" s="84"/>
      <c r="P310" s="213">
        <f>O310*H310</f>
        <v>0</v>
      </c>
      <c r="Q310" s="213">
        <v>0</v>
      </c>
      <c r="R310" s="213">
        <f>Q310*H310</f>
        <v>0</v>
      </c>
      <c r="S310" s="213">
        <v>0</v>
      </c>
      <c r="T310" s="214">
        <f>S310*H310</f>
        <v>0</v>
      </c>
      <c r="U310" s="38"/>
      <c r="V310" s="38"/>
      <c r="W310" s="38"/>
      <c r="X310" s="38"/>
      <c r="Y310" s="38"/>
      <c r="Z310" s="38"/>
      <c r="AA310" s="38"/>
      <c r="AB310" s="38"/>
      <c r="AC310" s="38"/>
      <c r="AD310" s="38"/>
      <c r="AE310" s="38"/>
      <c r="AR310" s="215" t="s">
        <v>167</v>
      </c>
      <c r="AT310" s="215" t="s">
        <v>162</v>
      </c>
      <c r="AU310" s="215" t="s">
        <v>168</v>
      </c>
      <c r="AY310" s="17" t="s">
        <v>158</v>
      </c>
      <c r="BE310" s="216">
        <f>IF(N310="základní",J310,0)</f>
        <v>0</v>
      </c>
      <c r="BF310" s="216">
        <f>IF(N310="snížená",J310,0)</f>
        <v>0</v>
      </c>
      <c r="BG310" s="216">
        <f>IF(N310="zákl. přenesená",J310,0)</f>
        <v>0</v>
      </c>
      <c r="BH310" s="216">
        <f>IF(N310="sníž. přenesená",J310,0)</f>
        <v>0</v>
      </c>
      <c r="BI310" s="216">
        <f>IF(N310="nulová",J310,0)</f>
        <v>0</v>
      </c>
      <c r="BJ310" s="17" t="s">
        <v>168</v>
      </c>
      <c r="BK310" s="216">
        <f>ROUND(I310*H310,2)</f>
        <v>0</v>
      </c>
      <c r="BL310" s="17" t="s">
        <v>167</v>
      </c>
      <c r="BM310" s="215" t="s">
        <v>285</v>
      </c>
    </row>
    <row r="311" s="2" customFormat="1">
      <c r="A311" s="38"/>
      <c r="B311" s="39"/>
      <c r="C311" s="40"/>
      <c r="D311" s="217" t="s">
        <v>170</v>
      </c>
      <c r="E311" s="40"/>
      <c r="F311" s="218" t="s">
        <v>286</v>
      </c>
      <c r="G311" s="40"/>
      <c r="H311" s="40"/>
      <c r="I311" s="219"/>
      <c r="J311" s="40"/>
      <c r="K311" s="40"/>
      <c r="L311" s="44"/>
      <c r="M311" s="220"/>
      <c r="N311" s="221"/>
      <c r="O311" s="84"/>
      <c r="P311" s="84"/>
      <c r="Q311" s="84"/>
      <c r="R311" s="84"/>
      <c r="S311" s="84"/>
      <c r="T311" s="85"/>
      <c r="U311" s="38"/>
      <c r="V311" s="38"/>
      <c r="W311" s="38"/>
      <c r="X311" s="38"/>
      <c r="Y311" s="38"/>
      <c r="Z311" s="38"/>
      <c r="AA311" s="38"/>
      <c r="AB311" s="38"/>
      <c r="AC311" s="38"/>
      <c r="AD311" s="38"/>
      <c r="AE311" s="38"/>
      <c r="AT311" s="17" t="s">
        <v>170</v>
      </c>
      <c r="AU311" s="17" t="s">
        <v>168</v>
      </c>
    </row>
    <row r="312" s="13" customFormat="1">
      <c r="A312" s="13"/>
      <c r="B312" s="222"/>
      <c r="C312" s="223"/>
      <c r="D312" s="217" t="s">
        <v>172</v>
      </c>
      <c r="E312" s="224" t="s">
        <v>19</v>
      </c>
      <c r="F312" s="225" t="s">
        <v>243</v>
      </c>
      <c r="G312" s="223"/>
      <c r="H312" s="224" t="s">
        <v>19</v>
      </c>
      <c r="I312" s="226"/>
      <c r="J312" s="223"/>
      <c r="K312" s="223"/>
      <c r="L312" s="227"/>
      <c r="M312" s="228"/>
      <c r="N312" s="229"/>
      <c r="O312" s="229"/>
      <c r="P312" s="229"/>
      <c r="Q312" s="229"/>
      <c r="R312" s="229"/>
      <c r="S312" s="229"/>
      <c r="T312" s="230"/>
      <c r="U312" s="13"/>
      <c r="V312" s="13"/>
      <c r="W312" s="13"/>
      <c r="X312" s="13"/>
      <c r="Y312" s="13"/>
      <c r="Z312" s="13"/>
      <c r="AA312" s="13"/>
      <c r="AB312" s="13"/>
      <c r="AC312" s="13"/>
      <c r="AD312" s="13"/>
      <c r="AE312" s="13"/>
      <c r="AT312" s="231" t="s">
        <v>172</v>
      </c>
      <c r="AU312" s="231" t="s">
        <v>168</v>
      </c>
      <c r="AV312" s="13" t="s">
        <v>80</v>
      </c>
      <c r="AW312" s="13" t="s">
        <v>33</v>
      </c>
      <c r="AX312" s="13" t="s">
        <v>72</v>
      </c>
      <c r="AY312" s="231" t="s">
        <v>158</v>
      </c>
    </row>
    <row r="313" s="14" customFormat="1">
      <c r="A313" s="14"/>
      <c r="B313" s="232"/>
      <c r="C313" s="233"/>
      <c r="D313" s="217" t="s">
        <v>172</v>
      </c>
      <c r="E313" s="234" t="s">
        <v>19</v>
      </c>
      <c r="F313" s="235" t="s">
        <v>287</v>
      </c>
      <c r="G313" s="233"/>
      <c r="H313" s="236">
        <v>50.399999999999999</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288</v>
      </c>
      <c r="G314" s="233"/>
      <c r="H314" s="236">
        <v>28.800000000000001</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4" customFormat="1">
      <c r="A315" s="14"/>
      <c r="B315" s="232"/>
      <c r="C315" s="233"/>
      <c r="D315" s="217" t="s">
        <v>172</v>
      </c>
      <c r="E315" s="234" t="s">
        <v>19</v>
      </c>
      <c r="F315" s="235" t="s">
        <v>289</v>
      </c>
      <c r="G315" s="233"/>
      <c r="H315" s="236">
        <v>7.0999999999999996</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172</v>
      </c>
      <c r="AU315" s="242" t="s">
        <v>168</v>
      </c>
      <c r="AV315" s="14" t="s">
        <v>168</v>
      </c>
      <c r="AW315" s="14" t="s">
        <v>33</v>
      </c>
      <c r="AX315" s="14" t="s">
        <v>72</v>
      </c>
      <c r="AY315" s="242" t="s">
        <v>158</v>
      </c>
    </row>
    <row r="316" s="14" customFormat="1">
      <c r="A316" s="14"/>
      <c r="B316" s="232"/>
      <c r="C316" s="233"/>
      <c r="D316" s="217" t="s">
        <v>172</v>
      </c>
      <c r="E316" s="234" t="s">
        <v>19</v>
      </c>
      <c r="F316" s="235" t="s">
        <v>290</v>
      </c>
      <c r="G316" s="233"/>
      <c r="H316" s="236">
        <v>4</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4" customFormat="1">
      <c r="A317" s="14"/>
      <c r="B317" s="232"/>
      <c r="C317" s="233"/>
      <c r="D317" s="217" t="s">
        <v>172</v>
      </c>
      <c r="E317" s="234" t="s">
        <v>19</v>
      </c>
      <c r="F317" s="235" t="s">
        <v>291</v>
      </c>
      <c r="G317" s="233"/>
      <c r="H317" s="236">
        <v>5.4500000000000002</v>
      </c>
      <c r="I317" s="237"/>
      <c r="J317" s="233"/>
      <c r="K317" s="233"/>
      <c r="L317" s="238"/>
      <c r="M317" s="239"/>
      <c r="N317" s="240"/>
      <c r="O317" s="240"/>
      <c r="P317" s="240"/>
      <c r="Q317" s="240"/>
      <c r="R317" s="240"/>
      <c r="S317" s="240"/>
      <c r="T317" s="241"/>
      <c r="U317" s="14"/>
      <c r="V317" s="14"/>
      <c r="W317" s="14"/>
      <c r="X317" s="14"/>
      <c r="Y317" s="14"/>
      <c r="Z317" s="14"/>
      <c r="AA317" s="14"/>
      <c r="AB317" s="14"/>
      <c r="AC317" s="14"/>
      <c r="AD317" s="14"/>
      <c r="AE317" s="14"/>
      <c r="AT317" s="242" t="s">
        <v>172</v>
      </c>
      <c r="AU317" s="242" t="s">
        <v>168</v>
      </c>
      <c r="AV317" s="14" t="s">
        <v>168</v>
      </c>
      <c r="AW317" s="14" t="s">
        <v>33</v>
      </c>
      <c r="AX317" s="14" t="s">
        <v>72</v>
      </c>
      <c r="AY317" s="242" t="s">
        <v>158</v>
      </c>
    </row>
    <row r="318" s="14" customFormat="1">
      <c r="A318" s="14"/>
      <c r="B318" s="232"/>
      <c r="C318" s="233"/>
      <c r="D318" s="217" t="s">
        <v>172</v>
      </c>
      <c r="E318" s="234" t="s">
        <v>19</v>
      </c>
      <c r="F318" s="235" t="s">
        <v>292</v>
      </c>
      <c r="G318" s="233"/>
      <c r="H318" s="236">
        <v>3</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172</v>
      </c>
      <c r="AU318" s="242" t="s">
        <v>168</v>
      </c>
      <c r="AV318" s="14" t="s">
        <v>168</v>
      </c>
      <c r="AW318" s="14" t="s">
        <v>33</v>
      </c>
      <c r="AX318" s="14" t="s">
        <v>72</v>
      </c>
      <c r="AY318" s="242" t="s">
        <v>158</v>
      </c>
    </row>
    <row r="319" s="13" customFormat="1">
      <c r="A319" s="13"/>
      <c r="B319" s="222"/>
      <c r="C319" s="223"/>
      <c r="D319" s="217" t="s">
        <v>172</v>
      </c>
      <c r="E319" s="224" t="s">
        <v>19</v>
      </c>
      <c r="F319" s="225" t="s">
        <v>240</v>
      </c>
      <c r="G319" s="223"/>
      <c r="H319" s="224" t="s">
        <v>19</v>
      </c>
      <c r="I319" s="226"/>
      <c r="J319" s="223"/>
      <c r="K319" s="223"/>
      <c r="L319" s="227"/>
      <c r="M319" s="228"/>
      <c r="N319" s="229"/>
      <c r="O319" s="229"/>
      <c r="P319" s="229"/>
      <c r="Q319" s="229"/>
      <c r="R319" s="229"/>
      <c r="S319" s="229"/>
      <c r="T319" s="230"/>
      <c r="U319" s="13"/>
      <c r="V319" s="13"/>
      <c r="W319" s="13"/>
      <c r="X319" s="13"/>
      <c r="Y319" s="13"/>
      <c r="Z319" s="13"/>
      <c r="AA319" s="13"/>
      <c r="AB319" s="13"/>
      <c r="AC319" s="13"/>
      <c r="AD319" s="13"/>
      <c r="AE319" s="13"/>
      <c r="AT319" s="231" t="s">
        <v>172</v>
      </c>
      <c r="AU319" s="231" t="s">
        <v>168</v>
      </c>
      <c r="AV319" s="13" t="s">
        <v>80</v>
      </c>
      <c r="AW319" s="13" t="s">
        <v>33</v>
      </c>
      <c r="AX319" s="13" t="s">
        <v>72</v>
      </c>
      <c r="AY319" s="231" t="s">
        <v>158</v>
      </c>
    </row>
    <row r="320" s="14" customFormat="1">
      <c r="A320" s="14"/>
      <c r="B320" s="232"/>
      <c r="C320" s="233"/>
      <c r="D320" s="217" t="s">
        <v>172</v>
      </c>
      <c r="E320" s="234" t="s">
        <v>19</v>
      </c>
      <c r="F320" s="235" t="s">
        <v>293</v>
      </c>
      <c r="G320" s="233"/>
      <c r="H320" s="236">
        <v>3.6000000000000001</v>
      </c>
      <c r="I320" s="237"/>
      <c r="J320" s="233"/>
      <c r="K320" s="233"/>
      <c r="L320" s="238"/>
      <c r="M320" s="239"/>
      <c r="N320" s="240"/>
      <c r="O320" s="240"/>
      <c r="P320" s="240"/>
      <c r="Q320" s="240"/>
      <c r="R320" s="240"/>
      <c r="S320" s="240"/>
      <c r="T320" s="241"/>
      <c r="U320" s="14"/>
      <c r="V320" s="14"/>
      <c r="W320" s="14"/>
      <c r="X320" s="14"/>
      <c r="Y320" s="14"/>
      <c r="Z320" s="14"/>
      <c r="AA320" s="14"/>
      <c r="AB320" s="14"/>
      <c r="AC320" s="14"/>
      <c r="AD320" s="14"/>
      <c r="AE320" s="14"/>
      <c r="AT320" s="242" t="s">
        <v>172</v>
      </c>
      <c r="AU320" s="242" t="s">
        <v>168</v>
      </c>
      <c r="AV320" s="14" t="s">
        <v>168</v>
      </c>
      <c r="AW320" s="14" t="s">
        <v>33</v>
      </c>
      <c r="AX320" s="14" t="s">
        <v>72</v>
      </c>
      <c r="AY320" s="242" t="s">
        <v>158</v>
      </c>
    </row>
    <row r="321" s="13" customFormat="1">
      <c r="A321" s="13"/>
      <c r="B321" s="222"/>
      <c r="C321" s="223"/>
      <c r="D321" s="217" t="s">
        <v>172</v>
      </c>
      <c r="E321" s="224" t="s">
        <v>19</v>
      </c>
      <c r="F321" s="225" t="s">
        <v>266</v>
      </c>
      <c r="G321" s="223"/>
      <c r="H321" s="224" t="s">
        <v>19</v>
      </c>
      <c r="I321" s="226"/>
      <c r="J321" s="223"/>
      <c r="K321" s="223"/>
      <c r="L321" s="227"/>
      <c r="M321" s="228"/>
      <c r="N321" s="229"/>
      <c r="O321" s="229"/>
      <c r="P321" s="229"/>
      <c r="Q321" s="229"/>
      <c r="R321" s="229"/>
      <c r="S321" s="229"/>
      <c r="T321" s="230"/>
      <c r="U321" s="13"/>
      <c r="V321" s="13"/>
      <c r="W321" s="13"/>
      <c r="X321" s="13"/>
      <c r="Y321" s="13"/>
      <c r="Z321" s="13"/>
      <c r="AA321" s="13"/>
      <c r="AB321" s="13"/>
      <c r="AC321" s="13"/>
      <c r="AD321" s="13"/>
      <c r="AE321" s="13"/>
      <c r="AT321" s="231" t="s">
        <v>172</v>
      </c>
      <c r="AU321" s="231" t="s">
        <v>168</v>
      </c>
      <c r="AV321" s="13" t="s">
        <v>80</v>
      </c>
      <c r="AW321" s="13" t="s">
        <v>33</v>
      </c>
      <c r="AX321" s="13" t="s">
        <v>72</v>
      </c>
      <c r="AY321" s="231" t="s">
        <v>158</v>
      </c>
    </row>
    <row r="322" s="14" customFormat="1">
      <c r="A322" s="14"/>
      <c r="B322" s="232"/>
      <c r="C322" s="233"/>
      <c r="D322" s="217" t="s">
        <v>172</v>
      </c>
      <c r="E322" s="234" t="s">
        <v>19</v>
      </c>
      <c r="F322" s="235" t="s">
        <v>294</v>
      </c>
      <c r="G322" s="233"/>
      <c r="H322" s="236">
        <v>16.800000000000001</v>
      </c>
      <c r="I322" s="237"/>
      <c r="J322" s="233"/>
      <c r="K322" s="233"/>
      <c r="L322" s="238"/>
      <c r="M322" s="239"/>
      <c r="N322" s="240"/>
      <c r="O322" s="240"/>
      <c r="P322" s="240"/>
      <c r="Q322" s="240"/>
      <c r="R322" s="240"/>
      <c r="S322" s="240"/>
      <c r="T322" s="241"/>
      <c r="U322" s="14"/>
      <c r="V322" s="14"/>
      <c r="W322" s="14"/>
      <c r="X322" s="14"/>
      <c r="Y322" s="14"/>
      <c r="Z322" s="14"/>
      <c r="AA322" s="14"/>
      <c r="AB322" s="14"/>
      <c r="AC322" s="14"/>
      <c r="AD322" s="14"/>
      <c r="AE322" s="14"/>
      <c r="AT322" s="242" t="s">
        <v>172</v>
      </c>
      <c r="AU322" s="242" t="s">
        <v>168</v>
      </c>
      <c r="AV322" s="14" t="s">
        <v>168</v>
      </c>
      <c r="AW322" s="14" t="s">
        <v>33</v>
      </c>
      <c r="AX322" s="14" t="s">
        <v>72</v>
      </c>
      <c r="AY322" s="242" t="s">
        <v>158</v>
      </c>
    </row>
    <row r="323" s="14" customFormat="1">
      <c r="A323" s="14"/>
      <c r="B323" s="232"/>
      <c r="C323" s="233"/>
      <c r="D323" s="217" t="s">
        <v>172</v>
      </c>
      <c r="E323" s="234" t="s">
        <v>19</v>
      </c>
      <c r="F323" s="235" t="s">
        <v>295</v>
      </c>
      <c r="G323" s="233"/>
      <c r="H323" s="236">
        <v>16.199999999999999</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172</v>
      </c>
      <c r="AU323" s="242" t="s">
        <v>168</v>
      </c>
      <c r="AV323" s="14" t="s">
        <v>168</v>
      </c>
      <c r="AW323" s="14" t="s">
        <v>33</v>
      </c>
      <c r="AX323" s="14" t="s">
        <v>72</v>
      </c>
      <c r="AY323" s="242" t="s">
        <v>158</v>
      </c>
    </row>
    <row r="324" s="13" customFormat="1">
      <c r="A324" s="13"/>
      <c r="B324" s="222"/>
      <c r="C324" s="223"/>
      <c r="D324" s="217" t="s">
        <v>172</v>
      </c>
      <c r="E324" s="224" t="s">
        <v>19</v>
      </c>
      <c r="F324" s="225" t="s">
        <v>182</v>
      </c>
      <c r="G324" s="223"/>
      <c r="H324" s="224" t="s">
        <v>19</v>
      </c>
      <c r="I324" s="226"/>
      <c r="J324" s="223"/>
      <c r="K324" s="223"/>
      <c r="L324" s="227"/>
      <c r="M324" s="228"/>
      <c r="N324" s="229"/>
      <c r="O324" s="229"/>
      <c r="P324" s="229"/>
      <c r="Q324" s="229"/>
      <c r="R324" s="229"/>
      <c r="S324" s="229"/>
      <c r="T324" s="230"/>
      <c r="U324" s="13"/>
      <c r="V324" s="13"/>
      <c r="W324" s="13"/>
      <c r="X324" s="13"/>
      <c r="Y324" s="13"/>
      <c r="Z324" s="13"/>
      <c r="AA324" s="13"/>
      <c r="AB324" s="13"/>
      <c r="AC324" s="13"/>
      <c r="AD324" s="13"/>
      <c r="AE324" s="13"/>
      <c r="AT324" s="231" t="s">
        <v>172</v>
      </c>
      <c r="AU324" s="231" t="s">
        <v>168</v>
      </c>
      <c r="AV324" s="13" t="s">
        <v>80</v>
      </c>
      <c r="AW324" s="13" t="s">
        <v>33</v>
      </c>
      <c r="AX324" s="13" t="s">
        <v>72</v>
      </c>
      <c r="AY324" s="231" t="s">
        <v>158</v>
      </c>
    </row>
    <row r="325" s="14" customFormat="1">
      <c r="A325" s="14"/>
      <c r="B325" s="232"/>
      <c r="C325" s="233"/>
      <c r="D325" s="217" t="s">
        <v>172</v>
      </c>
      <c r="E325" s="234" t="s">
        <v>19</v>
      </c>
      <c r="F325" s="235" t="s">
        <v>296</v>
      </c>
      <c r="G325" s="233"/>
      <c r="H325" s="236">
        <v>4.7999999999999998</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172</v>
      </c>
      <c r="AU325" s="242" t="s">
        <v>168</v>
      </c>
      <c r="AV325" s="14" t="s">
        <v>168</v>
      </c>
      <c r="AW325" s="14" t="s">
        <v>33</v>
      </c>
      <c r="AX325" s="14" t="s">
        <v>72</v>
      </c>
      <c r="AY325" s="242" t="s">
        <v>158</v>
      </c>
    </row>
    <row r="326" s="13" customFormat="1">
      <c r="A326" s="13"/>
      <c r="B326" s="222"/>
      <c r="C326" s="223"/>
      <c r="D326" s="217" t="s">
        <v>172</v>
      </c>
      <c r="E326" s="224" t="s">
        <v>19</v>
      </c>
      <c r="F326" s="225" t="s">
        <v>297</v>
      </c>
      <c r="G326" s="223"/>
      <c r="H326" s="224" t="s">
        <v>19</v>
      </c>
      <c r="I326" s="226"/>
      <c r="J326" s="223"/>
      <c r="K326" s="223"/>
      <c r="L326" s="227"/>
      <c r="M326" s="228"/>
      <c r="N326" s="229"/>
      <c r="O326" s="229"/>
      <c r="P326" s="229"/>
      <c r="Q326" s="229"/>
      <c r="R326" s="229"/>
      <c r="S326" s="229"/>
      <c r="T326" s="230"/>
      <c r="U326" s="13"/>
      <c r="V326" s="13"/>
      <c r="W326" s="13"/>
      <c r="X326" s="13"/>
      <c r="Y326" s="13"/>
      <c r="Z326" s="13"/>
      <c r="AA326" s="13"/>
      <c r="AB326" s="13"/>
      <c r="AC326" s="13"/>
      <c r="AD326" s="13"/>
      <c r="AE326" s="13"/>
      <c r="AT326" s="231" t="s">
        <v>172</v>
      </c>
      <c r="AU326" s="231" t="s">
        <v>168</v>
      </c>
      <c r="AV326" s="13" t="s">
        <v>80</v>
      </c>
      <c r="AW326" s="13" t="s">
        <v>33</v>
      </c>
      <c r="AX326" s="13" t="s">
        <v>72</v>
      </c>
      <c r="AY326" s="231" t="s">
        <v>158</v>
      </c>
    </row>
    <row r="327" s="14" customFormat="1">
      <c r="A327" s="14"/>
      <c r="B327" s="232"/>
      <c r="C327" s="233"/>
      <c r="D327" s="217" t="s">
        <v>172</v>
      </c>
      <c r="E327" s="234" t="s">
        <v>19</v>
      </c>
      <c r="F327" s="235" t="s">
        <v>298</v>
      </c>
      <c r="G327" s="233"/>
      <c r="H327" s="236">
        <v>14.4</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4" customFormat="1">
      <c r="A328" s="14"/>
      <c r="B328" s="232"/>
      <c r="C328" s="233"/>
      <c r="D328" s="217" t="s">
        <v>172</v>
      </c>
      <c r="E328" s="234" t="s">
        <v>19</v>
      </c>
      <c r="F328" s="235" t="s">
        <v>299</v>
      </c>
      <c r="G328" s="233"/>
      <c r="H328" s="236">
        <v>10.800000000000001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172</v>
      </c>
      <c r="AU328" s="242" t="s">
        <v>168</v>
      </c>
      <c r="AV328" s="14" t="s">
        <v>168</v>
      </c>
      <c r="AW328" s="14" t="s">
        <v>33</v>
      </c>
      <c r="AX328" s="14" t="s">
        <v>72</v>
      </c>
      <c r="AY328" s="242" t="s">
        <v>158</v>
      </c>
    </row>
    <row r="329" s="14" customFormat="1">
      <c r="A329" s="14"/>
      <c r="B329" s="232"/>
      <c r="C329" s="233"/>
      <c r="D329" s="217" t="s">
        <v>172</v>
      </c>
      <c r="E329" s="234" t="s">
        <v>19</v>
      </c>
      <c r="F329" s="235" t="s">
        <v>300</v>
      </c>
      <c r="G329" s="233"/>
      <c r="H329" s="236">
        <v>1.1000000000000001</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172</v>
      </c>
      <c r="AU329" s="242" t="s">
        <v>168</v>
      </c>
      <c r="AV329" s="14" t="s">
        <v>168</v>
      </c>
      <c r="AW329" s="14" t="s">
        <v>33</v>
      </c>
      <c r="AX329" s="14" t="s">
        <v>72</v>
      </c>
      <c r="AY329" s="242" t="s">
        <v>158</v>
      </c>
    </row>
    <row r="330" s="14" customFormat="1">
      <c r="A330" s="14"/>
      <c r="B330" s="232"/>
      <c r="C330" s="233"/>
      <c r="D330" s="217" t="s">
        <v>172</v>
      </c>
      <c r="E330" s="234" t="s">
        <v>19</v>
      </c>
      <c r="F330" s="235" t="s">
        <v>301</v>
      </c>
      <c r="G330" s="233"/>
      <c r="H330" s="236">
        <v>0.80000000000000004</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172</v>
      </c>
      <c r="AU330" s="242" t="s">
        <v>168</v>
      </c>
      <c r="AV330" s="14" t="s">
        <v>168</v>
      </c>
      <c r="AW330" s="14" t="s">
        <v>33</v>
      </c>
      <c r="AX330" s="14" t="s">
        <v>72</v>
      </c>
      <c r="AY330" s="242" t="s">
        <v>158</v>
      </c>
    </row>
    <row r="331" s="14" customFormat="1">
      <c r="A331" s="14"/>
      <c r="B331" s="232"/>
      <c r="C331" s="233"/>
      <c r="D331" s="217" t="s">
        <v>172</v>
      </c>
      <c r="E331" s="234" t="s">
        <v>19</v>
      </c>
      <c r="F331" s="235" t="s">
        <v>302</v>
      </c>
      <c r="G331" s="233"/>
      <c r="H331" s="236">
        <v>0.84999999999999998</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172</v>
      </c>
      <c r="AU331" s="242" t="s">
        <v>168</v>
      </c>
      <c r="AV331" s="14" t="s">
        <v>168</v>
      </c>
      <c r="AW331" s="14" t="s">
        <v>33</v>
      </c>
      <c r="AX331" s="14" t="s">
        <v>72</v>
      </c>
      <c r="AY331" s="242" t="s">
        <v>158</v>
      </c>
    </row>
    <row r="332" s="14" customFormat="1">
      <c r="A332" s="14"/>
      <c r="B332" s="232"/>
      <c r="C332" s="233"/>
      <c r="D332" s="217" t="s">
        <v>172</v>
      </c>
      <c r="E332" s="234" t="s">
        <v>19</v>
      </c>
      <c r="F332" s="235" t="s">
        <v>303</v>
      </c>
      <c r="G332" s="233"/>
      <c r="H332" s="236">
        <v>0.80000000000000004</v>
      </c>
      <c r="I332" s="237"/>
      <c r="J332" s="233"/>
      <c r="K332" s="233"/>
      <c r="L332" s="238"/>
      <c r="M332" s="239"/>
      <c r="N332" s="240"/>
      <c r="O332" s="240"/>
      <c r="P332" s="240"/>
      <c r="Q332" s="240"/>
      <c r="R332" s="240"/>
      <c r="S332" s="240"/>
      <c r="T332" s="241"/>
      <c r="U332" s="14"/>
      <c r="V332" s="14"/>
      <c r="W332" s="14"/>
      <c r="X332" s="14"/>
      <c r="Y332" s="14"/>
      <c r="Z332" s="14"/>
      <c r="AA332" s="14"/>
      <c r="AB332" s="14"/>
      <c r="AC332" s="14"/>
      <c r="AD332" s="14"/>
      <c r="AE332" s="14"/>
      <c r="AT332" s="242" t="s">
        <v>172</v>
      </c>
      <c r="AU332" s="242" t="s">
        <v>168</v>
      </c>
      <c r="AV332" s="14" t="s">
        <v>168</v>
      </c>
      <c r="AW332" s="14" t="s">
        <v>33</v>
      </c>
      <c r="AX332" s="14" t="s">
        <v>72</v>
      </c>
      <c r="AY332" s="242" t="s">
        <v>158</v>
      </c>
    </row>
    <row r="333" s="13" customFormat="1">
      <c r="A333" s="13"/>
      <c r="B333" s="222"/>
      <c r="C333" s="223"/>
      <c r="D333" s="217" t="s">
        <v>172</v>
      </c>
      <c r="E333" s="224" t="s">
        <v>19</v>
      </c>
      <c r="F333" s="225" t="s">
        <v>240</v>
      </c>
      <c r="G333" s="223"/>
      <c r="H333" s="224" t="s">
        <v>19</v>
      </c>
      <c r="I333" s="226"/>
      <c r="J333" s="223"/>
      <c r="K333" s="223"/>
      <c r="L333" s="227"/>
      <c r="M333" s="228"/>
      <c r="N333" s="229"/>
      <c r="O333" s="229"/>
      <c r="P333" s="229"/>
      <c r="Q333" s="229"/>
      <c r="R333" s="229"/>
      <c r="S333" s="229"/>
      <c r="T333" s="230"/>
      <c r="U333" s="13"/>
      <c r="V333" s="13"/>
      <c r="W333" s="13"/>
      <c r="X333" s="13"/>
      <c r="Y333" s="13"/>
      <c r="Z333" s="13"/>
      <c r="AA333" s="13"/>
      <c r="AB333" s="13"/>
      <c r="AC333" s="13"/>
      <c r="AD333" s="13"/>
      <c r="AE333" s="13"/>
      <c r="AT333" s="231" t="s">
        <v>172</v>
      </c>
      <c r="AU333" s="231" t="s">
        <v>168</v>
      </c>
      <c r="AV333" s="13" t="s">
        <v>80</v>
      </c>
      <c r="AW333" s="13" t="s">
        <v>33</v>
      </c>
      <c r="AX333" s="13" t="s">
        <v>72</v>
      </c>
      <c r="AY333" s="231" t="s">
        <v>158</v>
      </c>
    </row>
    <row r="334" s="14" customFormat="1">
      <c r="A334" s="14"/>
      <c r="B334" s="232"/>
      <c r="C334" s="233"/>
      <c r="D334" s="217" t="s">
        <v>172</v>
      </c>
      <c r="E334" s="234" t="s">
        <v>19</v>
      </c>
      <c r="F334" s="235" t="s">
        <v>304</v>
      </c>
      <c r="G334" s="233"/>
      <c r="H334" s="236">
        <v>0.90000000000000002</v>
      </c>
      <c r="I334" s="237"/>
      <c r="J334" s="233"/>
      <c r="K334" s="233"/>
      <c r="L334" s="238"/>
      <c r="M334" s="239"/>
      <c r="N334" s="240"/>
      <c r="O334" s="240"/>
      <c r="P334" s="240"/>
      <c r="Q334" s="240"/>
      <c r="R334" s="240"/>
      <c r="S334" s="240"/>
      <c r="T334" s="241"/>
      <c r="U334" s="14"/>
      <c r="V334" s="14"/>
      <c r="W334" s="14"/>
      <c r="X334" s="14"/>
      <c r="Y334" s="14"/>
      <c r="Z334" s="14"/>
      <c r="AA334" s="14"/>
      <c r="AB334" s="14"/>
      <c r="AC334" s="14"/>
      <c r="AD334" s="14"/>
      <c r="AE334" s="14"/>
      <c r="AT334" s="242" t="s">
        <v>172</v>
      </c>
      <c r="AU334" s="242" t="s">
        <v>168</v>
      </c>
      <c r="AV334" s="14" t="s">
        <v>168</v>
      </c>
      <c r="AW334" s="14" t="s">
        <v>33</v>
      </c>
      <c r="AX334" s="14" t="s">
        <v>72</v>
      </c>
      <c r="AY334" s="242" t="s">
        <v>158</v>
      </c>
    </row>
    <row r="335" s="15" customFormat="1">
      <c r="A335" s="15"/>
      <c r="B335" s="243"/>
      <c r="C335" s="244"/>
      <c r="D335" s="217" t="s">
        <v>172</v>
      </c>
      <c r="E335" s="245" t="s">
        <v>19</v>
      </c>
      <c r="F335" s="246" t="s">
        <v>176</v>
      </c>
      <c r="G335" s="244"/>
      <c r="H335" s="247">
        <v>169.80000000000004</v>
      </c>
      <c r="I335" s="248"/>
      <c r="J335" s="244"/>
      <c r="K335" s="244"/>
      <c r="L335" s="249"/>
      <c r="M335" s="250"/>
      <c r="N335" s="251"/>
      <c r="O335" s="251"/>
      <c r="P335" s="251"/>
      <c r="Q335" s="251"/>
      <c r="R335" s="251"/>
      <c r="S335" s="251"/>
      <c r="T335" s="252"/>
      <c r="U335" s="15"/>
      <c r="V335" s="15"/>
      <c r="W335" s="15"/>
      <c r="X335" s="15"/>
      <c r="Y335" s="15"/>
      <c r="Z335" s="15"/>
      <c r="AA335" s="15"/>
      <c r="AB335" s="15"/>
      <c r="AC335" s="15"/>
      <c r="AD335" s="15"/>
      <c r="AE335" s="15"/>
      <c r="AT335" s="253" t="s">
        <v>172</v>
      </c>
      <c r="AU335" s="253" t="s">
        <v>168</v>
      </c>
      <c r="AV335" s="15" t="s">
        <v>167</v>
      </c>
      <c r="AW335" s="15" t="s">
        <v>33</v>
      </c>
      <c r="AX335" s="15" t="s">
        <v>80</v>
      </c>
      <c r="AY335" s="253" t="s">
        <v>158</v>
      </c>
    </row>
    <row r="336" s="2" customFormat="1" ht="24.15" customHeight="1">
      <c r="A336" s="38"/>
      <c r="B336" s="39"/>
      <c r="C336" s="254" t="s">
        <v>8</v>
      </c>
      <c r="D336" s="254" t="s">
        <v>205</v>
      </c>
      <c r="E336" s="255" t="s">
        <v>305</v>
      </c>
      <c r="F336" s="256" t="s">
        <v>306</v>
      </c>
      <c r="G336" s="257" t="s">
        <v>284</v>
      </c>
      <c r="H336" s="258">
        <v>154.16499999999999</v>
      </c>
      <c r="I336" s="259"/>
      <c r="J336" s="260">
        <f>ROUND(I336*H336,2)</f>
        <v>0</v>
      </c>
      <c r="K336" s="256" t="s">
        <v>166</v>
      </c>
      <c r="L336" s="261"/>
      <c r="M336" s="262" t="s">
        <v>19</v>
      </c>
      <c r="N336" s="263" t="s">
        <v>44</v>
      </c>
      <c r="O336" s="84"/>
      <c r="P336" s="213">
        <f>O336*H336</f>
        <v>0</v>
      </c>
      <c r="Q336" s="213">
        <v>4.0000000000000003E-05</v>
      </c>
      <c r="R336" s="213">
        <f>Q336*H336</f>
        <v>0.0061666000000000004</v>
      </c>
      <c r="S336" s="213">
        <v>0</v>
      </c>
      <c r="T336" s="214">
        <f>S336*H336</f>
        <v>0</v>
      </c>
      <c r="U336" s="38"/>
      <c r="V336" s="38"/>
      <c r="W336" s="38"/>
      <c r="X336" s="38"/>
      <c r="Y336" s="38"/>
      <c r="Z336" s="38"/>
      <c r="AA336" s="38"/>
      <c r="AB336" s="38"/>
      <c r="AC336" s="38"/>
      <c r="AD336" s="38"/>
      <c r="AE336" s="38"/>
      <c r="AR336" s="215" t="s">
        <v>204</v>
      </c>
      <c r="AT336" s="215" t="s">
        <v>205</v>
      </c>
      <c r="AU336" s="215" t="s">
        <v>168</v>
      </c>
      <c r="AY336" s="17" t="s">
        <v>158</v>
      </c>
      <c r="BE336" s="216">
        <f>IF(N336="základní",J336,0)</f>
        <v>0</v>
      </c>
      <c r="BF336" s="216">
        <f>IF(N336="snížená",J336,0)</f>
        <v>0</v>
      </c>
      <c r="BG336" s="216">
        <f>IF(N336="zákl. přenesená",J336,0)</f>
        <v>0</v>
      </c>
      <c r="BH336" s="216">
        <f>IF(N336="sníž. přenesená",J336,0)</f>
        <v>0</v>
      </c>
      <c r="BI336" s="216">
        <f>IF(N336="nulová",J336,0)</f>
        <v>0</v>
      </c>
      <c r="BJ336" s="17" t="s">
        <v>168</v>
      </c>
      <c r="BK336" s="216">
        <f>ROUND(I336*H336,2)</f>
        <v>0</v>
      </c>
      <c r="BL336" s="17" t="s">
        <v>167</v>
      </c>
      <c r="BM336" s="215" t="s">
        <v>307</v>
      </c>
    </row>
    <row r="337" s="13" customFormat="1">
      <c r="A337" s="13"/>
      <c r="B337" s="222"/>
      <c r="C337" s="223"/>
      <c r="D337" s="217" t="s">
        <v>172</v>
      </c>
      <c r="E337" s="224" t="s">
        <v>19</v>
      </c>
      <c r="F337" s="225" t="s">
        <v>243</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172</v>
      </c>
      <c r="AU337" s="231" t="s">
        <v>168</v>
      </c>
      <c r="AV337" s="13" t="s">
        <v>80</v>
      </c>
      <c r="AW337" s="13" t="s">
        <v>33</v>
      </c>
      <c r="AX337" s="13" t="s">
        <v>72</v>
      </c>
      <c r="AY337" s="231" t="s">
        <v>158</v>
      </c>
    </row>
    <row r="338" s="14" customFormat="1">
      <c r="A338" s="14"/>
      <c r="B338" s="232"/>
      <c r="C338" s="233"/>
      <c r="D338" s="217" t="s">
        <v>172</v>
      </c>
      <c r="E338" s="234" t="s">
        <v>19</v>
      </c>
      <c r="F338" s="235" t="s">
        <v>287</v>
      </c>
      <c r="G338" s="233"/>
      <c r="H338" s="236">
        <v>50.399999999999999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172</v>
      </c>
      <c r="AU338" s="242" t="s">
        <v>168</v>
      </c>
      <c r="AV338" s="14" t="s">
        <v>168</v>
      </c>
      <c r="AW338" s="14" t="s">
        <v>33</v>
      </c>
      <c r="AX338" s="14" t="s">
        <v>72</v>
      </c>
      <c r="AY338" s="242" t="s">
        <v>158</v>
      </c>
    </row>
    <row r="339" s="14" customFormat="1">
      <c r="A339" s="14"/>
      <c r="B339" s="232"/>
      <c r="C339" s="233"/>
      <c r="D339" s="217" t="s">
        <v>172</v>
      </c>
      <c r="E339" s="234" t="s">
        <v>19</v>
      </c>
      <c r="F339" s="235" t="s">
        <v>288</v>
      </c>
      <c r="G339" s="233"/>
      <c r="H339" s="236">
        <v>28.800000000000001</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172</v>
      </c>
      <c r="AU339" s="242" t="s">
        <v>168</v>
      </c>
      <c r="AV339" s="14" t="s">
        <v>168</v>
      </c>
      <c r="AW339" s="14" t="s">
        <v>33</v>
      </c>
      <c r="AX339" s="14" t="s">
        <v>72</v>
      </c>
      <c r="AY339" s="242" t="s">
        <v>158</v>
      </c>
    </row>
    <row r="340" s="14" customFormat="1">
      <c r="A340" s="14"/>
      <c r="B340" s="232"/>
      <c r="C340" s="233"/>
      <c r="D340" s="217" t="s">
        <v>172</v>
      </c>
      <c r="E340" s="234" t="s">
        <v>19</v>
      </c>
      <c r="F340" s="235" t="s">
        <v>289</v>
      </c>
      <c r="G340" s="233"/>
      <c r="H340" s="236">
        <v>7.0999999999999996</v>
      </c>
      <c r="I340" s="237"/>
      <c r="J340" s="233"/>
      <c r="K340" s="233"/>
      <c r="L340" s="238"/>
      <c r="M340" s="239"/>
      <c r="N340" s="240"/>
      <c r="O340" s="240"/>
      <c r="P340" s="240"/>
      <c r="Q340" s="240"/>
      <c r="R340" s="240"/>
      <c r="S340" s="240"/>
      <c r="T340" s="241"/>
      <c r="U340" s="14"/>
      <c r="V340" s="14"/>
      <c r="W340" s="14"/>
      <c r="X340" s="14"/>
      <c r="Y340" s="14"/>
      <c r="Z340" s="14"/>
      <c r="AA340" s="14"/>
      <c r="AB340" s="14"/>
      <c r="AC340" s="14"/>
      <c r="AD340" s="14"/>
      <c r="AE340" s="14"/>
      <c r="AT340" s="242" t="s">
        <v>172</v>
      </c>
      <c r="AU340" s="242" t="s">
        <v>168</v>
      </c>
      <c r="AV340" s="14" t="s">
        <v>168</v>
      </c>
      <c r="AW340" s="14" t="s">
        <v>33</v>
      </c>
      <c r="AX340" s="14" t="s">
        <v>72</v>
      </c>
      <c r="AY340" s="242" t="s">
        <v>158</v>
      </c>
    </row>
    <row r="341" s="14" customFormat="1">
      <c r="A341" s="14"/>
      <c r="B341" s="232"/>
      <c r="C341" s="233"/>
      <c r="D341" s="217" t="s">
        <v>172</v>
      </c>
      <c r="E341" s="234" t="s">
        <v>19</v>
      </c>
      <c r="F341" s="235" t="s">
        <v>290</v>
      </c>
      <c r="G341" s="233"/>
      <c r="H341" s="236">
        <v>4</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172</v>
      </c>
      <c r="AU341" s="242" t="s">
        <v>168</v>
      </c>
      <c r="AV341" s="14" t="s">
        <v>168</v>
      </c>
      <c r="AW341" s="14" t="s">
        <v>33</v>
      </c>
      <c r="AX341" s="14" t="s">
        <v>72</v>
      </c>
      <c r="AY341" s="242" t="s">
        <v>158</v>
      </c>
    </row>
    <row r="342" s="14" customFormat="1">
      <c r="A342" s="14"/>
      <c r="B342" s="232"/>
      <c r="C342" s="233"/>
      <c r="D342" s="217" t="s">
        <v>172</v>
      </c>
      <c r="E342" s="234" t="s">
        <v>19</v>
      </c>
      <c r="F342" s="235" t="s">
        <v>291</v>
      </c>
      <c r="G342" s="233"/>
      <c r="H342" s="236">
        <v>5.4500000000000002</v>
      </c>
      <c r="I342" s="237"/>
      <c r="J342" s="233"/>
      <c r="K342" s="233"/>
      <c r="L342" s="238"/>
      <c r="M342" s="239"/>
      <c r="N342" s="240"/>
      <c r="O342" s="240"/>
      <c r="P342" s="240"/>
      <c r="Q342" s="240"/>
      <c r="R342" s="240"/>
      <c r="S342" s="240"/>
      <c r="T342" s="241"/>
      <c r="U342" s="14"/>
      <c r="V342" s="14"/>
      <c r="W342" s="14"/>
      <c r="X342" s="14"/>
      <c r="Y342" s="14"/>
      <c r="Z342" s="14"/>
      <c r="AA342" s="14"/>
      <c r="AB342" s="14"/>
      <c r="AC342" s="14"/>
      <c r="AD342" s="14"/>
      <c r="AE342" s="14"/>
      <c r="AT342" s="242" t="s">
        <v>172</v>
      </c>
      <c r="AU342" s="242" t="s">
        <v>168</v>
      </c>
      <c r="AV342" s="14" t="s">
        <v>168</v>
      </c>
      <c r="AW342" s="14" t="s">
        <v>33</v>
      </c>
      <c r="AX342" s="14" t="s">
        <v>72</v>
      </c>
      <c r="AY342" s="242" t="s">
        <v>158</v>
      </c>
    </row>
    <row r="343" s="14" customFormat="1">
      <c r="A343" s="14"/>
      <c r="B343" s="232"/>
      <c r="C343" s="233"/>
      <c r="D343" s="217" t="s">
        <v>172</v>
      </c>
      <c r="E343" s="234" t="s">
        <v>19</v>
      </c>
      <c r="F343" s="235" t="s">
        <v>292</v>
      </c>
      <c r="G343" s="233"/>
      <c r="H343" s="236">
        <v>3</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172</v>
      </c>
      <c r="AU343" s="242" t="s">
        <v>168</v>
      </c>
      <c r="AV343" s="14" t="s">
        <v>168</v>
      </c>
      <c r="AW343" s="14" t="s">
        <v>33</v>
      </c>
      <c r="AX343" s="14" t="s">
        <v>72</v>
      </c>
      <c r="AY343" s="242" t="s">
        <v>158</v>
      </c>
    </row>
    <row r="344" s="13" customFormat="1">
      <c r="A344" s="13"/>
      <c r="B344" s="222"/>
      <c r="C344" s="223"/>
      <c r="D344" s="217" t="s">
        <v>172</v>
      </c>
      <c r="E344" s="224" t="s">
        <v>19</v>
      </c>
      <c r="F344" s="225" t="s">
        <v>240</v>
      </c>
      <c r="G344" s="223"/>
      <c r="H344" s="224" t="s">
        <v>19</v>
      </c>
      <c r="I344" s="226"/>
      <c r="J344" s="223"/>
      <c r="K344" s="223"/>
      <c r="L344" s="227"/>
      <c r="M344" s="228"/>
      <c r="N344" s="229"/>
      <c r="O344" s="229"/>
      <c r="P344" s="229"/>
      <c r="Q344" s="229"/>
      <c r="R344" s="229"/>
      <c r="S344" s="229"/>
      <c r="T344" s="230"/>
      <c r="U344" s="13"/>
      <c r="V344" s="13"/>
      <c r="W344" s="13"/>
      <c r="X344" s="13"/>
      <c r="Y344" s="13"/>
      <c r="Z344" s="13"/>
      <c r="AA344" s="13"/>
      <c r="AB344" s="13"/>
      <c r="AC344" s="13"/>
      <c r="AD344" s="13"/>
      <c r="AE344" s="13"/>
      <c r="AT344" s="231" t="s">
        <v>172</v>
      </c>
      <c r="AU344" s="231" t="s">
        <v>168</v>
      </c>
      <c r="AV344" s="13" t="s">
        <v>80</v>
      </c>
      <c r="AW344" s="13" t="s">
        <v>33</v>
      </c>
      <c r="AX344" s="13" t="s">
        <v>72</v>
      </c>
      <c r="AY344" s="231" t="s">
        <v>158</v>
      </c>
    </row>
    <row r="345" s="14" customFormat="1">
      <c r="A345" s="14"/>
      <c r="B345" s="232"/>
      <c r="C345" s="233"/>
      <c r="D345" s="217" t="s">
        <v>172</v>
      </c>
      <c r="E345" s="234" t="s">
        <v>19</v>
      </c>
      <c r="F345" s="235" t="s">
        <v>293</v>
      </c>
      <c r="G345" s="233"/>
      <c r="H345" s="236">
        <v>3.6000000000000001</v>
      </c>
      <c r="I345" s="237"/>
      <c r="J345" s="233"/>
      <c r="K345" s="233"/>
      <c r="L345" s="238"/>
      <c r="M345" s="239"/>
      <c r="N345" s="240"/>
      <c r="O345" s="240"/>
      <c r="P345" s="240"/>
      <c r="Q345" s="240"/>
      <c r="R345" s="240"/>
      <c r="S345" s="240"/>
      <c r="T345" s="241"/>
      <c r="U345" s="14"/>
      <c r="V345" s="14"/>
      <c r="W345" s="14"/>
      <c r="X345" s="14"/>
      <c r="Y345" s="14"/>
      <c r="Z345" s="14"/>
      <c r="AA345" s="14"/>
      <c r="AB345" s="14"/>
      <c r="AC345" s="14"/>
      <c r="AD345" s="14"/>
      <c r="AE345" s="14"/>
      <c r="AT345" s="242" t="s">
        <v>172</v>
      </c>
      <c r="AU345" s="242" t="s">
        <v>168</v>
      </c>
      <c r="AV345" s="14" t="s">
        <v>168</v>
      </c>
      <c r="AW345" s="14" t="s">
        <v>33</v>
      </c>
      <c r="AX345" s="14" t="s">
        <v>72</v>
      </c>
      <c r="AY345" s="242" t="s">
        <v>158</v>
      </c>
    </row>
    <row r="346" s="13" customFormat="1">
      <c r="A346" s="13"/>
      <c r="B346" s="222"/>
      <c r="C346" s="223"/>
      <c r="D346" s="217" t="s">
        <v>172</v>
      </c>
      <c r="E346" s="224" t="s">
        <v>19</v>
      </c>
      <c r="F346" s="225" t="s">
        <v>266</v>
      </c>
      <c r="G346" s="223"/>
      <c r="H346" s="224" t="s">
        <v>19</v>
      </c>
      <c r="I346" s="226"/>
      <c r="J346" s="223"/>
      <c r="K346" s="223"/>
      <c r="L346" s="227"/>
      <c r="M346" s="228"/>
      <c r="N346" s="229"/>
      <c r="O346" s="229"/>
      <c r="P346" s="229"/>
      <c r="Q346" s="229"/>
      <c r="R346" s="229"/>
      <c r="S346" s="229"/>
      <c r="T346" s="230"/>
      <c r="U346" s="13"/>
      <c r="V346" s="13"/>
      <c r="W346" s="13"/>
      <c r="X346" s="13"/>
      <c r="Y346" s="13"/>
      <c r="Z346" s="13"/>
      <c r="AA346" s="13"/>
      <c r="AB346" s="13"/>
      <c r="AC346" s="13"/>
      <c r="AD346" s="13"/>
      <c r="AE346" s="13"/>
      <c r="AT346" s="231" t="s">
        <v>172</v>
      </c>
      <c r="AU346" s="231" t="s">
        <v>168</v>
      </c>
      <c r="AV346" s="13" t="s">
        <v>80</v>
      </c>
      <c r="AW346" s="13" t="s">
        <v>33</v>
      </c>
      <c r="AX346" s="13" t="s">
        <v>72</v>
      </c>
      <c r="AY346" s="231" t="s">
        <v>158</v>
      </c>
    </row>
    <row r="347" s="14" customFormat="1">
      <c r="A347" s="14"/>
      <c r="B347" s="232"/>
      <c r="C347" s="233"/>
      <c r="D347" s="217" t="s">
        <v>172</v>
      </c>
      <c r="E347" s="234" t="s">
        <v>19</v>
      </c>
      <c r="F347" s="235" t="s">
        <v>294</v>
      </c>
      <c r="G347" s="233"/>
      <c r="H347" s="236">
        <v>16.800000000000001</v>
      </c>
      <c r="I347" s="237"/>
      <c r="J347" s="233"/>
      <c r="K347" s="233"/>
      <c r="L347" s="238"/>
      <c r="M347" s="239"/>
      <c r="N347" s="240"/>
      <c r="O347" s="240"/>
      <c r="P347" s="240"/>
      <c r="Q347" s="240"/>
      <c r="R347" s="240"/>
      <c r="S347" s="240"/>
      <c r="T347" s="241"/>
      <c r="U347" s="14"/>
      <c r="V347" s="14"/>
      <c r="W347" s="14"/>
      <c r="X347" s="14"/>
      <c r="Y347" s="14"/>
      <c r="Z347" s="14"/>
      <c r="AA347" s="14"/>
      <c r="AB347" s="14"/>
      <c r="AC347" s="14"/>
      <c r="AD347" s="14"/>
      <c r="AE347" s="14"/>
      <c r="AT347" s="242" t="s">
        <v>172</v>
      </c>
      <c r="AU347" s="242" t="s">
        <v>168</v>
      </c>
      <c r="AV347" s="14" t="s">
        <v>168</v>
      </c>
      <c r="AW347" s="14" t="s">
        <v>33</v>
      </c>
      <c r="AX347" s="14" t="s">
        <v>72</v>
      </c>
      <c r="AY347" s="242" t="s">
        <v>158</v>
      </c>
    </row>
    <row r="348" s="14" customFormat="1">
      <c r="A348" s="14"/>
      <c r="B348" s="232"/>
      <c r="C348" s="233"/>
      <c r="D348" s="217" t="s">
        <v>172</v>
      </c>
      <c r="E348" s="234" t="s">
        <v>19</v>
      </c>
      <c r="F348" s="235" t="s">
        <v>295</v>
      </c>
      <c r="G348" s="233"/>
      <c r="H348" s="236">
        <v>16.199999999999999</v>
      </c>
      <c r="I348" s="237"/>
      <c r="J348" s="233"/>
      <c r="K348" s="233"/>
      <c r="L348" s="238"/>
      <c r="M348" s="239"/>
      <c r="N348" s="240"/>
      <c r="O348" s="240"/>
      <c r="P348" s="240"/>
      <c r="Q348" s="240"/>
      <c r="R348" s="240"/>
      <c r="S348" s="240"/>
      <c r="T348" s="241"/>
      <c r="U348" s="14"/>
      <c r="V348" s="14"/>
      <c r="W348" s="14"/>
      <c r="X348" s="14"/>
      <c r="Y348" s="14"/>
      <c r="Z348" s="14"/>
      <c r="AA348" s="14"/>
      <c r="AB348" s="14"/>
      <c r="AC348" s="14"/>
      <c r="AD348" s="14"/>
      <c r="AE348" s="14"/>
      <c r="AT348" s="242" t="s">
        <v>172</v>
      </c>
      <c r="AU348" s="242" t="s">
        <v>168</v>
      </c>
      <c r="AV348" s="14" t="s">
        <v>168</v>
      </c>
      <c r="AW348" s="14" t="s">
        <v>33</v>
      </c>
      <c r="AX348" s="14" t="s">
        <v>72</v>
      </c>
      <c r="AY348" s="242" t="s">
        <v>158</v>
      </c>
    </row>
    <row r="349" s="13" customFormat="1">
      <c r="A349" s="13"/>
      <c r="B349" s="222"/>
      <c r="C349" s="223"/>
      <c r="D349" s="217" t="s">
        <v>172</v>
      </c>
      <c r="E349" s="224" t="s">
        <v>19</v>
      </c>
      <c r="F349" s="225" t="s">
        <v>182</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172</v>
      </c>
      <c r="AU349" s="231" t="s">
        <v>168</v>
      </c>
      <c r="AV349" s="13" t="s">
        <v>80</v>
      </c>
      <c r="AW349" s="13" t="s">
        <v>33</v>
      </c>
      <c r="AX349" s="13" t="s">
        <v>72</v>
      </c>
      <c r="AY349" s="231" t="s">
        <v>158</v>
      </c>
    </row>
    <row r="350" s="14" customFormat="1">
      <c r="A350" s="14"/>
      <c r="B350" s="232"/>
      <c r="C350" s="233"/>
      <c r="D350" s="217" t="s">
        <v>172</v>
      </c>
      <c r="E350" s="234" t="s">
        <v>19</v>
      </c>
      <c r="F350" s="235" t="s">
        <v>296</v>
      </c>
      <c r="G350" s="233"/>
      <c r="H350" s="236">
        <v>4.7999999999999998</v>
      </c>
      <c r="I350" s="237"/>
      <c r="J350" s="233"/>
      <c r="K350" s="233"/>
      <c r="L350" s="238"/>
      <c r="M350" s="239"/>
      <c r="N350" s="240"/>
      <c r="O350" s="240"/>
      <c r="P350" s="240"/>
      <c r="Q350" s="240"/>
      <c r="R350" s="240"/>
      <c r="S350" s="240"/>
      <c r="T350" s="241"/>
      <c r="U350" s="14"/>
      <c r="V350" s="14"/>
      <c r="W350" s="14"/>
      <c r="X350" s="14"/>
      <c r="Y350" s="14"/>
      <c r="Z350" s="14"/>
      <c r="AA350" s="14"/>
      <c r="AB350" s="14"/>
      <c r="AC350" s="14"/>
      <c r="AD350" s="14"/>
      <c r="AE350" s="14"/>
      <c r="AT350" s="242" t="s">
        <v>172</v>
      </c>
      <c r="AU350" s="242" t="s">
        <v>168</v>
      </c>
      <c r="AV350" s="14" t="s">
        <v>168</v>
      </c>
      <c r="AW350" s="14" t="s">
        <v>33</v>
      </c>
      <c r="AX350" s="14" t="s">
        <v>72</v>
      </c>
      <c r="AY350" s="242" t="s">
        <v>158</v>
      </c>
    </row>
    <row r="351" s="15" customFormat="1">
      <c r="A351" s="15"/>
      <c r="B351" s="243"/>
      <c r="C351" s="244"/>
      <c r="D351" s="217" t="s">
        <v>172</v>
      </c>
      <c r="E351" s="245" t="s">
        <v>19</v>
      </c>
      <c r="F351" s="246" t="s">
        <v>176</v>
      </c>
      <c r="G351" s="244"/>
      <c r="H351" s="247">
        <v>140.15000000000001</v>
      </c>
      <c r="I351" s="248"/>
      <c r="J351" s="244"/>
      <c r="K351" s="244"/>
      <c r="L351" s="249"/>
      <c r="M351" s="250"/>
      <c r="N351" s="251"/>
      <c r="O351" s="251"/>
      <c r="P351" s="251"/>
      <c r="Q351" s="251"/>
      <c r="R351" s="251"/>
      <c r="S351" s="251"/>
      <c r="T351" s="252"/>
      <c r="U351" s="15"/>
      <c r="V351" s="15"/>
      <c r="W351" s="15"/>
      <c r="X351" s="15"/>
      <c r="Y351" s="15"/>
      <c r="Z351" s="15"/>
      <c r="AA351" s="15"/>
      <c r="AB351" s="15"/>
      <c r="AC351" s="15"/>
      <c r="AD351" s="15"/>
      <c r="AE351" s="15"/>
      <c r="AT351" s="253" t="s">
        <v>172</v>
      </c>
      <c r="AU351" s="253" t="s">
        <v>168</v>
      </c>
      <c r="AV351" s="15" t="s">
        <v>167</v>
      </c>
      <c r="AW351" s="15" t="s">
        <v>33</v>
      </c>
      <c r="AX351" s="15" t="s">
        <v>80</v>
      </c>
      <c r="AY351" s="253" t="s">
        <v>158</v>
      </c>
    </row>
    <row r="352" s="14" customFormat="1">
      <c r="A352" s="14"/>
      <c r="B352" s="232"/>
      <c r="C352" s="233"/>
      <c r="D352" s="217" t="s">
        <v>172</v>
      </c>
      <c r="E352" s="233"/>
      <c r="F352" s="235" t="s">
        <v>308</v>
      </c>
      <c r="G352" s="233"/>
      <c r="H352" s="236">
        <v>154.16499999999999</v>
      </c>
      <c r="I352" s="237"/>
      <c r="J352" s="233"/>
      <c r="K352" s="233"/>
      <c r="L352" s="238"/>
      <c r="M352" s="239"/>
      <c r="N352" s="240"/>
      <c r="O352" s="240"/>
      <c r="P352" s="240"/>
      <c r="Q352" s="240"/>
      <c r="R352" s="240"/>
      <c r="S352" s="240"/>
      <c r="T352" s="241"/>
      <c r="U352" s="14"/>
      <c r="V352" s="14"/>
      <c r="W352" s="14"/>
      <c r="X352" s="14"/>
      <c r="Y352" s="14"/>
      <c r="Z352" s="14"/>
      <c r="AA352" s="14"/>
      <c r="AB352" s="14"/>
      <c r="AC352" s="14"/>
      <c r="AD352" s="14"/>
      <c r="AE352" s="14"/>
      <c r="AT352" s="242" t="s">
        <v>172</v>
      </c>
      <c r="AU352" s="242" t="s">
        <v>168</v>
      </c>
      <c r="AV352" s="14" t="s">
        <v>168</v>
      </c>
      <c r="AW352" s="14" t="s">
        <v>4</v>
      </c>
      <c r="AX352" s="14" t="s">
        <v>80</v>
      </c>
      <c r="AY352" s="242" t="s">
        <v>158</v>
      </c>
    </row>
    <row r="353" s="2" customFormat="1" ht="24.15" customHeight="1">
      <c r="A353" s="38"/>
      <c r="B353" s="39"/>
      <c r="C353" s="254" t="s">
        <v>309</v>
      </c>
      <c r="D353" s="254" t="s">
        <v>205</v>
      </c>
      <c r="E353" s="255" t="s">
        <v>310</v>
      </c>
      <c r="F353" s="256" t="s">
        <v>311</v>
      </c>
      <c r="G353" s="257" t="s">
        <v>284</v>
      </c>
      <c r="H353" s="258">
        <v>32.615000000000002</v>
      </c>
      <c r="I353" s="259"/>
      <c r="J353" s="260">
        <f>ROUND(I353*H353,2)</f>
        <v>0</v>
      </c>
      <c r="K353" s="256" t="s">
        <v>166</v>
      </c>
      <c r="L353" s="261"/>
      <c r="M353" s="262" t="s">
        <v>19</v>
      </c>
      <c r="N353" s="263" t="s">
        <v>44</v>
      </c>
      <c r="O353" s="84"/>
      <c r="P353" s="213">
        <f>O353*H353</f>
        <v>0</v>
      </c>
      <c r="Q353" s="213">
        <v>0.00029999999999999997</v>
      </c>
      <c r="R353" s="213">
        <f>Q353*H353</f>
        <v>0.0097844999999999998</v>
      </c>
      <c r="S353" s="213">
        <v>0</v>
      </c>
      <c r="T353" s="214">
        <f>S353*H353</f>
        <v>0</v>
      </c>
      <c r="U353" s="38"/>
      <c r="V353" s="38"/>
      <c r="W353" s="38"/>
      <c r="X353" s="38"/>
      <c r="Y353" s="38"/>
      <c r="Z353" s="38"/>
      <c r="AA353" s="38"/>
      <c r="AB353" s="38"/>
      <c r="AC353" s="38"/>
      <c r="AD353" s="38"/>
      <c r="AE353" s="38"/>
      <c r="AR353" s="215" t="s">
        <v>204</v>
      </c>
      <c r="AT353" s="215" t="s">
        <v>205</v>
      </c>
      <c r="AU353" s="215" t="s">
        <v>168</v>
      </c>
      <c r="AY353" s="17" t="s">
        <v>158</v>
      </c>
      <c r="BE353" s="216">
        <f>IF(N353="základní",J353,0)</f>
        <v>0</v>
      </c>
      <c r="BF353" s="216">
        <f>IF(N353="snížená",J353,0)</f>
        <v>0</v>
      </c>
      <c r="BG353" s="216">
        <f>IF(N353="zákl. přenesená",J353,0)</f>
        <v>0</v>
      </c>
      <c r="BH353" s="216">
        <f>IF(N353="sníž. přenesená",J353,0)</f>
        <v>0</v>
      </c>
      <c r="BI353" s="216">
        <f>IF(N353="nulová",J353,0)</f>
        <v>0</v>
      </c>
      <c r="BJ353" s="17" t="s">
        <v>168</v>
      </c>
      <c r="BK353" s="216">
        <f>ROUND(I353*H353,2)</f>
        <v>0</v>
      </c>
      <c r="BL353" s="17" t="s">
        <v>167</v>
      </c>
      <c r="BM353" s="215" t="s">
        <v>312</v>
      </c>
    </row>
    <row r="354" s="13" customFormat="1">
      <c r="A354" s="13"/>
      <c r="B354" s="222"/>
      <c r="C354" s="223"/>
      <c r="D354" s="217" t="s">
        <v>172</v>
      </c>
      <c r="E354" s="224" t="s">
        <v>19</v>
      </c>
      <c r="F354" s="225" t="s">
        <v>297</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172</v>
      </c>
      <c r="AU354" s="231" t="s">
        <v>168</v>
      </c>
      <c r="AV354" s="13" t="s">
        <v>80</v>
      </c>
      <c r="AW354" s="13" t="s">
        <v>33</v>
      </c>
      <c r="AX354" s="13" t="s">
        <v>72</v>
      </c>
      <c r="AY354" s="231" t="s">
        <v>158</v>
      </c>
    </row>
    <row r="355" s="14" customFormat="1">
      <c r="A355" s="14"/>
      <c r="B355" s="232"/>
      <c r="C355" s="233"/>
      <c r="D355" s="217" t="s">
        <v>172</v>
      </c>
      <c r="E355" s="234" t="s">
        <v>19</v>
      </c>
      <c r="F355" s="235" t="s">
        <v>298</v>
      </c>
      <c r="G355" s="233"/>
      <c r="H355" s="236">
        <v>14.4</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172</v>
      </c>
      <c r="AU355" s="242" t="s">
        <v>168</v>
      </c>
      <c r="AV355" s="14" t="s">
        <v>168</v>
      </c>
      <c r="AW355" s="14" t="s">
        <v>33</v>
      </c>
      <c r="AX355" s="14" t="s">
        <v>72</v>
      </c>
      <c r="AY355" s="242" t="s">
        <v>158</v>
      </c>
    </row>
    <row r="356" s="14" customFormat="1">
      <c r="A356" s="14"/>
      <c r="B356" s="232"/>
      <c r="C356" s="233"/>
      <c r="D356" s="217" t="s">
        <v>172</v>
      </c>
      <c r="E356" s="234" t="s">
        <v>19</v>
      </c>
      <c r="F356" s="235" t="s">
        <v>299</v>
      </c>
      <c r="G356" s="233"/>
      <c r="H356" s="236">
        <v>10.800000000000001</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172</v>
      </c>
      <c r="AU356" s="242" t="s">
        <v>168</v>
      </c>
      <c r="AV356" s="14" t="s">
        <v>168</v>
      </c>
      <c r="AW356" s="14" t="s">
        <v>33</v>
      </c>
      <c r="AX356" s="14" t="s">
        <v>72</v>
      </c>
      <c r="AY356" s="242" t="s">
        <v>158</v>
      </c>
    </row>
    <row r="357" s="14" customFormat="1">
      <c r="A357" s="14"/>
      <c r="B357" s="232"/>
      <c r="C357" s="233"/>
      <c r="D357" s="217" t="s">
        <v>172</v>
      </c>
      <c r="E357" s="234" t="s">
        <v>19</v>
      </c>
      <c r="F357" s="235" t="s">
        <v>300</v>
      </c>
      <c r="G357" s="233"/>
      <c r="H357" s="236">
        <v>1.1000000000000001</v>
      </c>
      <c r="I357" s="237"/>
      <c r="J357" s="233"/>
      <c r="K357" s="233"/>
      <c r="L357" s="238"/>
      <c r="M357" s="239"/>
      <c r="N357" s="240"/>
      <c r="O357" s="240"/>
      <c r="P357" s="240"/>
      <c r="Q357" s="240"/>
      <c r="R357" s="240"/>
      <c r="S357" s="240"/>
      <c r="T357" s="241"/>
      <c r="U357" s="14"/>
      <c r="V357" s="14"/>
      <c r="W357" s="14"/>
      <c r="X357" s="14"/>
      <c r="Y357" s="14"/>
      <c r="Z357" s="14"/>
      <c r="AA357" s="14"/>
      <c r="AB357" s="14"/>
      <c r="AC357" s="14"/>
      <c r="AD357" s="14"/>
      <c r="AE357" s="14"/>
      <c r="AT357" s="242" t="s">
        <v>172</v>
      </c>
      <c r="AU357" s="242" t="s">
        <v>168</v>
      </c>
      <c r="AV357" s="14" t="s">
        <v>168</v>
      </c>
      <c r="AW357" s="14" t="s">
        <v>33</v>
      </c>
      <c r="AX357" s="14" t="s">
        <v>72</v>
      </c>
      <c r="AY357" s="242" t="s">
        <v>158</v>
      </c>
    </row>
    <row r="358" s="14" customFormat="1">
      <c r="A358" s="14"/>
      <c r="B358" s="232"/>
      <c r="C358" s="233"/>
      <c r="D358" s="217" t="s">
        <v>172</v>
      </c>
      <c r="E358" s="234" t="s">
        <v>19</v>
      </c>
      <c r="F358" s="235" t="s">
        <v>301</v>
      </c>
      <c r="G358" s="233"/>
      <c r="H358" s="236">
        <v>0.80000000000000004</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172</v>
      </c>
      <c r="AU358" s="242" t="s">
        <v>168</v>
      </c>
      <c r="AV358" s="14" t="s">
        <v>168</v>
      </c>
      <c r="AW358" s="14" t="s">
        <v>33</v>
      </c>
      <c r="AX358" s="14" t="s">
        <v>72</v>
      </c>
      <c r="AY358" s="242" t="s">
        <v>158</v>
      </c>
    </row>
    <row r="359" s="14" customFormat="1">
      <c r="A359" s="14"/>
      <c r="B359" s="232"/>
      <c r="C359" s="233"/>
      <c r="D359" s="217" t="s">
        <v>172</v>
      </c>
      <c r="E359" s="234" t="s">
        <v>19</v>
      </c>
      <c r="F359" s="235" t="s">
        <v>302</v>
      </c>
      <c r="G359" s="233"/>
      <c r="H359" s="236">
        <v>0.84999999999999998</v>
      </c>
      <c r="I359" s="237"/>
      <c r="J359" s="233"/>
      <c r="K359" s="233"/>
      <c r="L359" s="238"/>
      <c r="M359" s="239"/>
      <c r="N359" s="240"/>
      <c r="O359" s="240"/>
      <c r="P359" s="240"/>
      <c r="Q359" s="240"/>
      <c r="R359" s="240"/>
      <c r="S359" s="240"/>
      <c r="T359" s="241"/>
      <c r="U359" s="14"/>
      <c r="V359" s="14"/>
      <c r="W359" s="14"/>
      <c r="X359" s="14"/>
      <c r="Y359" s="14"/>
      <c r="Z359" s="14"/>
      <c r="AA359" s="14"/>
      <c r="AB359" s="14"/>
      <c r="AC359" s="14"/>
      <c r="AD359" s="14"/>
      <c r="AE359" s="14"/>
      <c r="AT359" s="242" t="s">
        <v>172</v>
      </c>
      <c r="AU359" s="242" t="s">
        <v>168</v>
      </c>
      <c r="AV359" s="14" t="s">
        <v>168</v>
      </c>
      <c r="AW359" s="14" t="s">
        <v>33</v>
      </c>
      <c r="AX359" s="14" t="s">
        <v>72</v>
      </c>
      <c r="AY359" s="242" t="s">
        <v>158</v>
      </c>
    </row>
    <row r="360" s="14" customFormat="1">
      <c r="A360" s="14"/>
      <c r="B360" s="232"/>
      <c r="C360" s="233"/>
      <c r="D360" s="217" t="s">
        <v>172</v>
      </c>
      <c r="E360" s="234" t="s">
        <v>19</v>
      </c>
      <c r="F360" s="235" t="s">
        <v>303</v>
      </c>
      <c r="G360" s="233"/>
      <c r="H360" s="236">
        <v>0.80000000000000004</v>
      </c>
      <c r="I360" s="237"/>
      <c r="J360" s="233"/>
      <c r="K360" s="233"/>
      <c r="L360" s="238"/>
      <c r="M360" s="239"/>
      <c r="N360" s="240"/>
      <c r="O360" s="240"/>
      <c r="P360" s="240"/>
      <c r="Q360" s="240"/>
      <c r="R360" s="240"/>
      <c r="S360" s="240"/>
      <c r="T360" s="241"/>
      <c r="U360" s="14"/>
      <c r="V360" s="14"/>
      <c r="W360" s="14"/>
      <c r="X360" s="14"/>
      <c r="Y360" s="14"/>
      <c r="Z360" s="14"/>
      <c r="AA360" s="14"/>
      <c r="AB360" s="14"/>
      <c r="AC360" s="14"/>
      <c r="AD360" s="14"/>
      <c r="AE360" s="14"/>
      <c r="AT360" s="242" t="s">
        <v>172</v>
      </c>
      <c r="AU360" s="242" t="s">
        <v>168</v>
      </c>
      <c r="AV360" s="14" t="s">
        <v>168</v>
      </c>
      <c r="AW360" s="14" t="s">
        <v>33</v>
      </c>
      <c r="AX360" s="14" t="s">
        <v>72</v>
      </c>
      <c r="AY360" s="242" t="s">
        <v>158</v>
      </c>
    </row>
    <row r="361" s="13" customFormat="1">
      <c r="A361" s="13"/>
      <c r="B361" s="222"/>
      <c r="C361" s="223"/>
      <c r="D361" s="217" t="s">
        <v>172</v>
      </c>
      <c r="E361" s="224" t="s">
        <v>19</v>
      </c>
      <c r="F361" s="225" t="s">
        <v>240</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304</v>
      </c>
      <c r="G362" s="233"/>
      <c r="H362" s="236">
        <v>0.90000000000000002</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5" customFormat="1">
      <c r="A363" s="15"/>
      <c r="B363" s="243"/>
      <c r="C363" s="244"/>
      <c r="D363" s="217" t="s">
        <v>172</v>
      </c>
      <c r="E363" s="245" t="s">
        <v>19</v>
      </c>
      <c r="F363" s="246" t="s">
        <v>176</v>
      </c>
      <c r="G363" s="244"/>
      <c r="H363" s="247">
        <v>29.650000000000006</v>
      </c>
      <c r="I363" s="248"/>
      <c r="J363" s="244"/>
      <c r="K363" s="244"/>
      <c r="L363" s="249"/>
      <c r="M363" s="250"/>
      <c r="N363" s="251"/>
      <c r="O363" s="251"/>
      <c r="P363" s="251"/>
      <c r="Q363" s="251"/>
      <c r="R363" s="251"/>
      <c r="S363" s="251"/>
      <c r="T363" s="252"/>
      <c r="U363" s="15"/>
      <c r="V363" s="15"/>
      <c r="W363" s="15"/>
      <c r="X363" s="15"/>
      <c r="Y363" s="15"/>
      <c r="Z363" s="15"/>
      <c r="AA363" s="15"/>
      <c r="AB363" s="15"/>
      <c r="AC363" s="15"/>
      <c r="AD363" s="15"/>
      <c r="AE363" s="15"/>
      <c r="AT363" s="253" t="s">
        <v>172</v>
      </c>
      <c r="AU363" s="253" t="s">
        <v>168</v>
      </c>
      <c r="AV363" s="15" t="s">
        <v>167</v>
      </c>
      <c r="AW363" s="15" t="s">
        <v>33</v>
      </c>
      <c r="AX363" s="15" t="s">
        <v>80</v>
      </c>
      <c r="AY363" s="253" t="s">
        <v>158</v>
      </c>
    </row>
    <row r="364" s="14" customFormat="1">
      <c r="A364" s="14"/>
      <c r="B364" s="232"/>
      <c r="C364" s="233"/>
      <c r="D364" s="217" t="s">
        <v>172</v>
      </c>
      <c r="E364" s="233"/>
      <c r="F364" s="235" t="s">
        <v>313</v>
      </c>
      <c r="G364" s="233"/>
      <c r="H364" s="236">
        <v>32.615000000000002</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172</v>
      </c>
      <c r="AU364" s="242" t="s">
        <v>168</v>
      </c>
      <c r="AV364" s="14" t="s">
        <v>168</v>
      </c>
      <c r="AW364" s="14" t="s">
        <v>4</v>
      </c>
      <c r="AX364" s="14" t="s">
        <v>80</v>
      </c>
      <c r="AY364" s="242" t="s">
        <v>158</v>
      </c>
    </row>
    <row r="365" s="2" customFormat="1" ht="49.05" customHeight="1">
      <c r="A365" s="38"/>
      <c r="B365" s="39"/>
      <c r="C365" s="204" t="s">
        <v>314</v>
      </c>
      <c r="D365" s="204" t="s">
        <v>162</v>
      </c>
      <c r="E365" s="205" t="s">
        <v>315</v>
      </c>
      <c r="F365" s="206" t="s">
        <v>316</v>
      </c>
      <c r="G365" s="207" t="s">
        <v>165</v>
      </c>
      <c r="H365" s="208">
        <v>59.25</v>
      </c>
      <c r="I365" s="209"/>
      <c r="J365" s="210">
        <f>ROUND(I365*H365,2)</f>
        <v>0</v>
      </c>
      <c r="K365" s="206" t="s">
        <v>166</v>
      </c>
      <c r="L365" s="44"/>
      <c r="M365" s="211" t="s">
        <v>19</v>
      </c>
      <c r="N365" s="212" t="s">
        <v>44</v>
      </c>
      <c r="O365" s="84"/>
      <c r="P365" s="213">
        <f>O365*H365</f>
        <v>0</v>
      </c>
      <c r="Q365" s="213">
        <v>0.0085199999999999998</v>
      </c>
      <c r="R365" s="213">
        <f>Q365*H365</f>
        <v>0.50480999999999998</v>
      </c>
      <c r="S365" s="213">
        <v>0</v>
      </c>
      <c r="T365" s="214">
        <f>S365*H365</f>
        <v>0</v>
      </c>
      <c r="U365" s="38"/>
      <c r="V365" s="38"/>
      <c r="W365" s="38"/>
      <c r="X365" s="38"/>
      <c r="Y365" s="38"/>
      <c r="Z365" s="38"/>
      <c r="AA365" s="38"/>
      <c r="AB365" s="38"/>
      <c r="AC365" s="38"/>
      <c r="AD365" s="38"/>
      <c r="AE365" s="38"/>
      <c r="AR365" s="215" t="s">
        <v>167</v>
      </c>
      <c r="AT365" s="215" t="s">
        <v>162</v>
      </c>
      <c r="AU365" s="215" t="s">
        <v>168</v>
      </c>
      <c r="AY365" s="17" t="s">
        <v>158</v>
      </c>
      <c r="BE365" s="216">
        <f>IF(N365="základní",J365,0)</f>
        <v>0</v>
      </c>
      <c r="BF365" s="216">
        <f>IF(N365="snížená",J365,0)</f>
        <v>0</v>
      </c>
      <c r="BG365" s="216">
        <f>IF(N365="zákl. přenesená",J365,0)</f>
        <v>0</v>
      </c>
      <c r="BH365" s="216">
        <f>IF(N365="sníž. přenesená",J365,0)</f>
        <v>0</v>
      </c>
      <c r="BI365" s="216">
        <f>IF(N365="nulová",J365,0)</f>
        <v>0</v>
      </c>
      <c r="BJ365" s="17" t="s">
        <v>168</v>
      </c>
      <c r="BK365" s="216">
        <f>ROUND(I365*H365,2)</f>
        <v>0</v>
      </c>
      <c r="BL365" s="17" t="s">
        <v>167</v>
      </c>
      <c r="BM365" s="215" t="s">
        <v>317</v>
      </c>
    </row>
    <row r="366" s="2" customFormat="1">
      <c r="A366" s="38"/>
      <c r="B366" s="39"/>
      <c r="C366" s="40"/>
      <c r="D366" s="217" t="s">
        <v>170</v>
      </c>
      <c r="E366" s="40"/>
      <c r="F366" s="218" t="s">
        <v>203</v>
      </c>
      <c r="G366" s="40"/>
      <c r="H366" s="40"/>
      <c r="I366" s="219"/>
      <c r="J366" s="40"/>
      <c r="K366" s="40"/>
      <c r="L366" s="44"/>
      <c r="M366" s="220"/>
      <c r="N366" s="221"/>
      <c r="O366" s="84"/>
      <c r="P366" s="84"/>
      <c r="Q366" s="84"/>
      <c r="R366" s="84"/>
      <c r="S366" s="84"/>
      <c r="T366" s="85"/>
      <c r="U366" s="38"/>
      <c r="V366" s="38"/>
      <c r="W366" s="38"/>
      <c r="X366" s="38"/>
      <c r="Y366" s="38"/>
      <c r="Z366" s="38"/>
      <c r="AA366" s="38"/>
      <c r="AB366" s="38"/>
      <c r="AC366" s="38"/>
      <c r="AD366" s="38"/>
      <c r="AE366" s="38"/>
      <c r="AT366" s="17" t="s">
        <v>170</v>
      </c>
      <c r="AU366" s="17" t="s">
        <v>168</v>
      </c>
    </row>
    <row r="367" s="13" customFormat="1">
      <c r="A367" s="13"/>
      <c r="B367" s="222"/>
      <c r="C367" s="223"/>
      <c r="D367" s="217" t="s">
        <v>172</v>
      </c>
      <c r="E367" s="224" t="s">
        <v>19</v>
      </c>
      <c r="F367" s="225" t="s">
        <v>227</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172</v>
      </c>
      <c r="AU367" s="231" t="s">
        <v>168</v>
      </c>
      <c r="AV367" s="13" t="s">
        <v>80</v>
      </c>
      <c r="AW367" s="13" t="s">
        <v>33</v>
      </c>
      <c r="AX367" s="13" t="s">
        <v>72</v>
      </c>
      <c r="AY367" s="231" t="s">
        <v>158</v>
      </c>
    </row>
    <row r="368" s="13" customFormat="1">
      <c r="A368" s="13"/>
      <c r="B368" s="222"/>
      <c r="C368" s="223"/>
      <c r="D368" s="217" t="s">
        <v>172</v>
      </c>
      <c r="E368" s="224" t="s">
        <v>19</v>
      </c>
      <c r="F368" s="225" t="s">
        <v>228</v>
      </c>
      <c r="G368" s="223"/>
      <c r="H368" s="224" t="s">
        <v>19</v>
      </c>
      <c r="I368" s="226"/>
      <c r="J368" s="223"/>
      <c r="K368" s="223"/>
      <c r="L368" s="227"/>
      <c r="M368" s="228"/>
      <c r="N368" s="229"/>
      <c r="O368" s="229"/>
      <c r="P368" s="229"/>
      <c r="Q368" s="229"/>
      <c r="R368" s="229"/>
      <c r="S368" s="229"/>
      <c r="T368" s="230"/>
      <c r="U368" s="13"/>
      <c r="V368" s="13"/>
      <c r="W368" s="13"/>
      <c r="X368" s="13"/>
      <c r="Y368" s="13"/>
      <c r="Z368" s="13"/>
      <c r="AA368" s="13"/>
      <c r="AB368" s="13"/>
      <c r="AC368" s="13"/>
      <c r="AD368" s="13"/>
      <c r="AE368" s="13"/>
      <c r="AT368" s="231" t="s">
        <v>172</v>
      </c>
      <c r="AU368" s="231" t="s">
        <v>168</v>
      </c>
      <c r="AV368" s="13" t="s">
        <v>80</v>
      </c>
      <c r="AW368" s="13" t="s">
        <v>33</v>
      </c>
      <c r="AX368" s="13" t="s">
        <v>72</v>
      </c>
      <c r="AY368" s="231" t="s">
        <v>158</v>
      </c>
    </row>
    <row r="369" s="14" customFormat="1">
      <c r="A369" s="14"/>
      <c r="B369" s="232"/>
      <c r="C369" s="233"/>
      <c r="D369" s="217" t="s">
        <v>172</v>
      </c>
      <c r="E369" s="234" t="s">
        <v>19</v>
      </c>
      <c r="F369" s="235" t="s">
        <v>229</v>
      </c>
      <c r="G369" s="233"/>
      <c r="H369" s="236">
        <v>20.899999999999999</v>
      </c>
      <c r="I369" s="237"/>
      <c r="J369" s="233"/>
      <c r="K369" s="233"/>
      <c r="L369" s="238"/>
      <c r="M369" s="239"/>
      <c r="N369" s="240"/>
      <c r="O369" s="240"/>
      <c r="P369" s="240"/>
      <c r="Q369" s="240"/>
      <c r="R369" s="240"/>
      <c r="S369" s="240"/>
      <c r="T369" s="241"/>
      <c r="U369" s="14"/>
      <c r="V369" s="14"/>
      <c r="W369" s="14"/>
      <c r="X369" s="14"/>
      <c r="Y369" s="14"/>
      <c r="Z369" s="14"/>
      <c r="AA369" s="14"/>
      <c r="AB369" s="14"/>
      <c r="AC369" s="14"/>
      <c r="AD369" s="14"/>
      <c r="AE369" s="14"/>
      <c r="AT369" s="242" t="s">
        <v>172</v>
      </c>
      <c r="AU369" s="242" t="s">
        <v>168</v>
      </c>
      <c r="AV369" s="14" t="s">
        <v>168</v>
      </c>
      <c r="AW369" s="14" t="s">
        <v>33</v>
      </c>
      <c r="AX369" s="14" t="s">
        <v>72</v>
      </c>
      <c r="AY369" s="242" t="s">
        <v>158</v>
      </c>
    </row>
    <row r="370" s="14" customFormat="1">
      <c r="A370" s="14"/>
      <c r="B370" s="232"/>
      <c r="C370" s="233"/>
      <c r="D370" s="217" t="s">
        <v>172</v>
      </c>
      <c r="E370" s="234" t="s">
        <v>19</v>
      </c>
      <c r="F370" s="235" t="s">
        <v>230</v>
      </c>
      <c r="G370" s="233"/>
      <c r="H370" s="236">
        <v>9</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3" customFormat="1">
      <c r="A371" s="13"/>
      <c r="B371" s="222"/>
      <c r="C371" s="223"/>
      <c r="D371" s="217" t="s">
        <v>172</v>
      </c>
      <c r="E371" s="224" t="s">
        <v>19</v>
      </c>
      <c r="F371" s="225" t="s">
        <v>231</v>
      </c>
      <c r="G371" s="223"/>
      <c r="H371" s="224" t="s">
        <v>19</v>
      </c>
      <c r="I371" s="226"/>
      <c r="J371" s="223"/>
      <c r="K371" s="223"/>
      <c r="L371" s="227"/>
      <c r="M371" s="228"/>
      <c r="N371" s="229"/>
      <c r="O371" s="229"/>
      <c r="P371" s="229"/>
      <c r="Q371" s="229"/>
      <c r="R371" s="229"/>
      <c r="S371" s="229"/>
      <c r="T371" s="230"/>
      <c r="U371" s="13"/>
      <c r="V371" s="13"/>
      <c r="W371" s="13"/>
      <c r="X371" s="13"/>
      <c r="Y371" s="13"/>
      <c r="Z371" s="13"/>
      <c r="AA371" s="13"/>
      <c r="AB371" s="13"/>
      <c r="AC371" s="13"/>
      <c r="AD371" s="13"/>
      <c r="AE371" s="13"/>
      <c r="AT371" s="231" t="s">
        <v>172</v>
      </c>
      <c r="AU371" s="231" t="s">
        <v>168</v>
      </c>
      <c r="AV371" s="13" t="s">
        <v>80</v>
      </c>
      <c r="AW371" s="13" t="s">
        <v>33</v>
      </c>
      <c r="AX371" s="13" t="s">
        <v>72</v>
      </c>
      <c r="AY371" s="231" t="s">
        <v>158</v>
      </c>
    </row>
    <row r="372" s="14" customFormat="1">
      <c r="A372" s="14"/>
      <c r="B372" s="232"/>
      <c r="C372" s="233"/>
      <c r="D372" s="217" t="s">
        <v>172</v>
      </c>
      <c r="E372" s="234" t="s">
        <v>19</v>
      </c>
      <c r="F372" s="235" t="s">
        <v>232</v>
      </c>
      <c r="G372" s="233"/>
      <c r="H372" s="236">
        <v>10.35</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3" customFormat="1">
      <c r="A373" s="13"/>
      <c r="B373" s="222"/>
      <c r="C373" s="223"/>
      <c r="D373" s="217" t="s">
        <v>172</v>
      </c>
      <c r="E373" s="224" t="s">
        <v>19</v>
      </c>
      <c r="F373" s="225" t="s">
        <v>233</v>
      </c>
      <c r="G373" s="223"/>
      <c r="H373" s="224" t="s">
        <v>19</v>
      </c>
      <c r="I373" s="226"/>
      <c r="J373" s="223"/>
      <c r="K373" s="223"/>
      <c r="L373" s="227"/>
      <c r="M373" s="228"/>
      <c r="N373" s="229"/>
      <c r="O373" s="229"/>
      <c r="P373" s="229"/>
      <c r="Q373" s="229"/>
      <c r="R373" s="229"/>
      <c r="S373" s="229"/>
      <c r="T373" s="230"/>
      <c r="U373" s="13"/>
      <c r="V373" s="13"/>
      <c r="W373" s="13"/>
      <c r="X373" s="13"/>
      <c r="Y373" s="13"/>
      <c r="Z373" s="13"/>
      <c r="AA373" s="13"/>
      <c r="AB373" s="13"/>
      <c r="AC373" s="13"/>
      <c r="AD373" s="13"/>
      <c r="AE373" s="13"/>
      <c r="AT373" s="231" t="s">
        <v>172</v>
      </c>
      <c r="AU373" s="231" t="s">
        <v>168</v>
      </c>
      <c r="AV373" s="13" t="s">
        <v>80</v>
      </c>
      <c r="AW373" s="13" t="s">
        <v>33</v>
      </c>
      <c r="AX373" s="13" t="s">
        <v>72</v>
      </c>
      <c r="AY373" s="231" t="s">
        <v>158</v>
      </c>
    </row>
    <row r="374" s="14" customFormat="1">
      <c r="A374" s="14"/>
      <c r="B374" s="232"/>
      <c r="C374" s="233"/>
      <c r="D374" s="217" t="s">
        <v>172</v>
      </c>
      <c r="E374" s="234" t="s">
        <v>19</v>
      </c>
      <c r="F374" s="235" t="s">
        <v>234</v>
      </c>
      <c r="G374" s="233"/>
      <c r="H374" s="236">
        <v>19</v>
      </c>
      <c r="I374" s="237"/>
      <c r="J374" s="233"/>
      <c r="K374" s="233"/>
      <c r="L374" s="238"/>
      <c r="M374" s="239"/>
      <c r="N374" s="240"/>
      <c r="O374" s="240"/>
      <c r="P374" s="240"/>
      <c r="Q374" s="240"/>
      <c r="R374" s="240"/>
      <c r="S374" s="240"/>
      <c r="T374" s="241"/>
      <c r="U374" s="14"/>
      <c r="V374" s="14"/>
      <c r="W374" s="14"/>
      <c r="X374" s="14"/>
      <c r="Y374" s="14"/>
      <c r="Z374" s="14"/>
      <c r="AA374" s="14"/>
      <c r="AB374" s="14"/>
      <c r="AC374" s="14"/>
      <c r="AD374" s="14"/>
      <c r="AE374" s="14"/>
      <c r="AT374" s="242" t="s">
        <v>172</v>
      </c>
      <c r="AU374" s="242" t="s">
        <v>168</v>
      </c>
      <c r="AV374" s="14" t="s">
        <v>168</v>
      </c>
      <c r="AW374" s="14" t="s">
        <v>33</v>
      </c>
      <c r="AX374" s="14" t="s">
        <v>72</v>
      </c>
      <c r="AY374" s="242" t="s">
        <v>158</v>
      </c>
    </row>
    <row r="375" s="15" customFormat="1">
      <c r="A375" s="15"/>
      <c r="B375" s="243"/>
      <c r="C375" s="244"/>
      <c r="D375" s="217" t="s">
        <v>172</v>
      </c>
      <c r="E375" s="245" t="s">
        <v>19</v>
      </c>
      <c r="F375" s="246" t="s">
        <v>176</v>
      </c>
      <c r="G375" s="244"/>
      <c r="H375" s="247">
        <v>59.25</v>
      </c>
      <c r="I375" s="248"/>
      <c r="J375" s="244"/>
      <c r="K375" s="244"/>
      <c r="L375" s="249"/>
      <c r="M375" s="250"/>
      <c r="N375" s="251"/>
      <c r="O375" s="251"/>
      <c r="P375" s="251"/>
      <c r="Q375" s="251"/>
      <c r="R375" s="251"/>
      <c r="S375" s="251"/>
      <c r="T375" s="252"/>
      <c r="U375" s="15"/>
      <c r="V375" s="15"/>
      <c r="W375" s="15"/>
      <c r="X375" s="15"/>
      <c r="Y375" s="15"/>
      <c r="Z375" s="15"/>
      <c r="AA375" s="15"/>
      <c r="AB375" s="15"/>
      <c r="AC375" s="15"/>
      <c r="AD375" s="15"/>
      <c r="AE375" s="15"/>
      <c r="AT375" s="253" t="s">
        <v>172</v>
      </c>
      <c r="AU375" s="253" t="s">
        <v>168</v>
      </c>
      <c r="AV375" s="15" t="s">
        <v>167</v>
      </c>
      <c r="AW375" s="15" t="s">
        <v>33</v>
      </c>
      <c r="AX375" s="15" t="s">
        <v>80</v>
      </c>
      <c r="AY375" s="253" t="s">
        <v>158</v>
      </c>
    </row>
    <row r="376" s="2" customFormat="1" ht="24.15" customHeight="1">
      <c r="A376" s="38"/>
      <c r="B376" s="39"/>
      <c r="C376" s="254" t="s">
        <v>318</v>
      </c>
      <c r="D376" s="254" t="s">
        <v>205</v>
      </c>
      <c r="E376" s="255" t="s">
        <v>319</v>
      </c>
      <c r="F376" s="256" t="s">
        <v>320</v>
      </c>
      <c r="G376" s="257" t="s">
        <v>165</v>
      </c>
      <c r="H376" s="258">
        <v>62.213000000000001</v>
      </c>
      <c r="I376" s="259"/>
      <c r="J376" s="260">
        <f>ROUND(I376*H376,2)</f>
        <v>0</v>
      </c>
      <c r="K376" s="256" t="s">
        <v>166</v>
      </c>
      <c r="L376" s="261"/>
      <c r="M376" s="262" t="s">
        <v>19</v>
      </c>
      <c r="N376" s="263" t="s">
        <v>44</v>
      </c>
      <c r="O376" s="84"/>
      <c r="P376" s="213">
        <f>O376*H376</f>
        <v>0</v>
      </c>
      <c r="Q376" s="213">
        <v>0.0030000000000000001</v>
      </c>
      <c r="R376" s="213">
        <f>Q376*H376</f>
        <v>0.186639</v>
      </c>
      <c r="S376" s="213">
        <v>0</v>
      </c>
      <c r="T376" s="214">
        <f>S376*H376</f>
        <v>0</v>
      </c>
      <c r="U376" s="38"/>
      <c r="V376" s="38"/>
      <c r="W376" s="38"/>
      <c r="X376" s="38"/>
      <c r="Y376" s="38"/>
      <c r="Z376" s="38"/>
      <c r="AA376" s="38"/>
      <c r="AB376" s="38"/>
      <c r="AC376" s="38"/>
      <c r="AD376" s="38"/>
      <c r="AE376" s="38"/>
      <c r="AR376" s="215" t="s">
        <v>204</v>
      </c>
      <c r="AT376" s="215" t="s">
        <v>205</v>
      </c>
      <c r="AU376" s="215" t="s">
        <v>168</v>
      </c>
      <c r="AY376" s="17" t="s">
        <v>158</v>
      </c>
      <c r="BE376" s="216">
        <f>IF(N376="základní",J376,0)</f>
        <v>0</v>
      </c>
      <c r="BF376" s="216">
        <f>IF(N376="snížená",J376,0)</f>
        <v>0</v>
      </c>
      <c r="BG376" s="216">
        <f>IF(N376="zákl. přenesená",J376,0)</f>
        <v>0</v>
      </c>
      <c r="BH376" s="216">
        <f>IF(N376="sníž. přenesená",J376,0)</f>
        <v>0</v>
      </c>
      <c r="BI376" s="216">
        <f>IF(N376="nulová",J376,0)</f>
        <v>0</v>
      </c>
      <c r="BJ376" s="17" t="s">
        <v>168</v>
      </c>
      <c r="BK376" s="216">
        <f>ROUND(I376*H376,2)</f>
        <v>0</v>
      </c>
      <c r="BL376" s="17" t="s">
        <v>167</v>
      </c>
      <c r="BM376" s="215" t="s">
        <v>321</v>
      </c>
    </row>
    <row r="377" s="14" customFormat="1">
      <c r="A377" s="14"/>
      <c r="B377" s="232"/>
      <c r="C377" s="233"/>
      <c r="D377" s="217" t="s">
        <v>172</v>
      </c>
      <c r="E377" s="233"/>
      <c r="F377" s="235" t="s">
        <v>322</v>
      </c>
      <c r="G377" s="233"/>
      <c r="H377" s="236">
        <v>62.213000000000001</v>
      </c>
      <c r="I377" s="237"/>
      <c r="J377" s="233"/>
      <c r="K377" s="233"/>
      <c r="L377" s="238"/>
      <c r="M377" s="239"/>
      <c r="N377" s="240"/>
      <c r="O377" s="240"/>
      <c r="P377" s="240"/>
      <c r="Q377" s="240"/>
      <c r="R377" s="240"/>
      <c r="S377" s="240"/>
      <c r="T377" s="241"/>
      <c r="U377" s="14"/>
      <c r="V377" s="14"/>
      <c r="W377" s="14"/>
      <c r="X377" s="14"/>
      <c r="Y377" s="14"/>
      <c r="Z377" s="14"/>
      <c r="AA377" s="14"/>
      <c r="AB377" s="14"/>
      <c r="AC377" s="14"/>
      <c r="AD377" s="14"/>
      <c r="AE377" s="14"/>
      <c r="AT377" s="242" t="s">
        <v>172</v>
      </c>
      <c r="AU377" s="242" t="s">
        <v>168</v>
      </c>
      <c r="AV377" s="14" t="s">
        <v>168</v>
      </c>
      <c r="AW377" s="14" t="s">
        <v>4</v>
      </c>
      <c r="AX377" s="14" t="s">
        <v>80</v>
      </c>
      <c r="AY377" s="242" t="s">
        <v>158</v>
      </c>
    </row>
    <row r="378" s="2" customFormat="1" ht="37.8" customHeight="1">
      <c r="A378" s="38"/>
      <c r="B378" s="39"/>
      <c r="C378" s="204" t="s">
        <v>323</v>
      </c>
      <c r="D378" s="204" t="s">
        <v>162</v>
      </c>
      <c r="E378" s="205" t="s">
        <v>324</v>
      </c>
      <c r="F378" s="206" t="s">
        <v>325</v>
      </c>
      <c r="G378" s="207" t="s">
        <v>165</v>
      </c>
      <c r="H378" s="208">
        <v>75.375</v>
      </c>
      <c r="I378" s="209"/>
      <c r="J378" s="210">
        <f>ROUND(I378*H378,2)</f>
        <v>0</v>
      </c>
      <c r="K378" s="206" t="s">
        <v>166</v>
      </c>
      <c r="L378" s="44"/>
      <c r="M378" s="211" t="s">
        <v>19</v>
      </c>
      <c r="N378" s="212" t="s">
        <v>44</v>
      </c>
      <c r="O378" s="84"/>
      <c r="P378" s="213">
        <f>O378*H378</f>
        <v>0</v>
      </c>
      <c r="Q378" s="213">
        <v>0.0060000000000000001</v>
      </c>
      <c r="R378" s="213">
        <f>Q378*H378</f>
        <v>0.45224999999999999</v>
      </c>
      <c r="S378" s="213">
        <v>0</v>
      </c>
      <c r="T378" s="214">
        <f>S378*H378</f>
        <v>0</v>
      </c>
      <c r="U378" s="38"/>
      <c r="V378" s="38"/>
      <c r="W378" s="38"/>
      <c r="X378" s="38"/>
      <c r="Y378" s="38"/>
      <c r="Z378" s="38"/>
      <c r="AA378" s="38"/>
      <c r="AB378" s="38"/>
      <c r="AC378" s="38"/>
      <c r="AD378" s="38"/>
      <c r="AE378" s="38"/>
      <c r="AR378" s="215" t="s">
        <v>167</v>
      </c>
      <c r="AT378" s="215" t="s">
        <v>162</v>
      </c>
      <c r="AU378" s="215" t="s">
        <v>168</v>
      </c>
      <c r="AY378" s="17" t="s">
        <v>158</v>
      </c>
      <c r="BE378" s="216">
        <f>IF(N378="základní",J378,0)</f>
        <v>0</v>
      </c>
      <c r="BF378" s="216">
        <f>IF(N378="snížená",J378,0)</f>
        <v>0</v>
      </c>
      <c r="BG378" s="216">
        <f>IF(N378="zákl. přenesená",J378,0)</f>
        <v>0</v>
      </c>
      <c r="BH378" s="216">
        <f>IF(N378="sníž. přenesená",J378,0)</f>
        <v>0</v>
      </c>
      <c r="BI378" s="216">
        <f>IF(N378="nulová",J378,0)</f>
        <v>0</v>
      </c>
      <c r="BJ378" s="17" t="s">
        <v>168</v>
      </c>
      <c r="BK378" s="216">
        <f>ROUND(I378*H378,2)</f>
        <v>0</v>
      </c>
      <c r="BL378" s="17" t="s">
        <v>167</v>
      </c>
      <c r="BM378" s="215" t="s">
        <v>326</v>
      </c>
    </row>
    <row r="379" s="2" customFormat="1">
      <c r="A379" s="38"/>
      <c r="B379" s="39"/>
      <c r="C379" s="40"/>
      <c r="D379" s="217" t="s">
        <v>170</v>
      </c>
      <c r="E379" s="40"/>
      <c r="F379" s="218" t="s">
        <v>327</v>
      </c>
      <c r="G379" s="40"/>
      <c r="H379" s="40"/>
      <c r="I379" s="219"/>
      <c r="J379" s="40"/>
      <c r="K379" s="40"/>
      <c r="L379" s="44"/>
      <c r="M379" s="220"/>
      <c r="N379" s="221"/>
      <c r="O379" s="84"/>
      <c r="P379" s="84"/>
      <c r="Q379" s="84"/>
      <c r="R379" s="84"/>
      <c r="S379" s="84"/>
      <c r="T379" s="85"/>
      <c r="U379" s="38"/>
      <c r="V379" s="38"/>
      <c r="W379" s="38"/>
      <c r="X379" s="38"/>
      <c r="Y379" s="38"/>
      <c r="Z379" s="38"/>
      <c r="AA379" s="38"/>
      <c r="AB379" s="38"/>
      <c r="AC379" s="38"/>
      <c r="AD379" s="38"/>
      <c r="AE379" s="38"/>
      <c r="AT379" s="17" t="s">
        <v>170</v>
      </c>
      <c r="AU379" s="17" t="s">
        <v>168</v>
      </c>
    </row>
    <row r="380" s="13" customFormat="1">
      <c r="A380" s="13"/>
      <c r="B380" s="222"/>
      <c r="C380" s="223"/>
      <c r="D380" s="217" t="s">
        <v>172</v>
      </c>
      <c r="E380" s="224" t="s">
        <v>19</v>
      </c>
      <c r="F380" s="225" t="s">
        <v>227</v>
      </c>
      <c r="G380" s="223"/>
      <c r="H380" s="224" t="s">
        <v>19</v>
      </c>
      <c r="I380" s="226"/>
      <c r="J380" s="223"/>
      <c r="K380" s="223"/>
      <c r="L380" s="227"/>
      <c r="M380" s="228"/>
      <c r="N380" s="229"/>
      <c r="O380" s="229"/>
      <c r="P380" s="229"/>
      <c r="Q380" s="229"/>
      <c r="R380" s="229"/>
      <c r="S380" s="229"/>
      <c r="T380" s="230"/>
      <c r="U380" s="13"/>
      <c r="V380" s="13"/>
      <c r="W380" s="13"/>
      <c r="X380" s="13"/>
      <c r="Y380" s="13"/>
      <c r="Z380" s="13"/>
      <c r="AA380" s="13"/>
      <c r="AB380" s="13"/>
      <c r="AC380" s="13"/>
      <c r="AD380" s="13"/>
      <c r="AE380" s="13"/>
      <c r="AT380" s="231" t="s">
        <v>172</v>
      </c>
      <c r="AU380" s="231" t="s">
        <v>168</v>
      </c>
      <c r="AV380" s="13" t="s">
        <v>80</v>
      </c>
      <c r="AW380" s="13" t="s">
        <v>33</v>
      </c>
      <c r="AX380" s="13" t="s">
        <v>72</v>
      </c>
      <c r="AY380" s="231" t="s">
        <v>158</v>
      </c>
    </row>
    <row r="381" s="13" customFormat="1">
      <c r="A381" s="13"/>
      <c r="B381" s="222"/>
      <c r="C381" s="223"/>
      <c r="D381" s="217" t="s">
        <v>172</v>
      </c>
      <c r="E381" s="224" t="s">
        <v>19</v>
      </c>
      <c r="F381" s="225" t="s">
        <v>228</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172</v>
      </c>
      <c r="AU381" s="231" t="s">
        <v>168</v>
      </c>
      <c r="AV381" s="13" t="s">
        <v>80</v>
      </c>
      <c r="AW381" s="13" t="s">
        <v>33</v>
      </c>
      <c r="AX381" s="13" t="s">
        <v>72</v>
      </c>
      <c r="AY381" s="231" t="s">
        <v>158</v>
      </c>
    </row>
    <row r="382" s="14" customFormat="1">
      <c r="A382" s="14"/>
      <c r="B382" s="232"/>
      <c r="C382" s="233"/>
      <c r="D382" s="217" t="s">
        <v>172</v>
      </c>
      <c r="E382" s="234" t="s">
        <v>19</v>
      </c>
      <c r="F382" s="235" t="s">
        <v>235</v>
      </c>
      <c r="G382" s="233"/>
      <c r="H382" s="236">
        <v>31.350000000000001</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3" customFormat="1">
      <c r="A383" s="13"/>
      <c r="B383" s="222"/>
      <c r="C383" s="223"/>
      <c r="D383" s="217" t="s">
        <v>172</v>
      </c>
      <c r="E383" s="224" t="s">
        <v>19</v>
      </c>
      <c r="F383" s="225" t="s">
        <v>231</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172</v>
      </c>
      <c r="AU383" s="231" t="s">
        <v>168</v>
      </c>
      <c r="AV383" s="13" t="s">
        <v>80</v>
      </c>
      <c r="AW383" s="13" t="s">
        <v>33</v>
      </c>
      <c r="AX383" s="13" t="s">
        <v>72</v>
      </c>
      <c r="AY383" s="231" t="s">
        <v>158</v>
      </c>
    </row>
    <row r="384" s="14" customFormat="1">
      <c r="A384" s="14"/>
      <c r="B384" s="232"/>
      <c r="C384" s="233"/>
      <c r="D384" s="217" t="s">
        <v>172</v>
      </c>
      <c r="E384" s="234" t="s">
        <v>19</v>
      </c>
      <c r="F384" s="235" t="s">
        <v>236</v>
      </c>
      <c r="G384" s="233"/>
      <c r="H384" s="236">
        <v>15.525</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172</v>
      </c>
      <c r="AU384" s="242" t="s">
        <v>168</v>
      </c>
      <c r="AV384" s="14" t="s">
        <v>168</v>
      </c>
      <c r="AW384" s="14" t="s">
        <v>33</v>
      </c>
      <c r="AX384" s="14" t="s">
        <v>72</v>
      </c>
      <c r="AY384" s="242" t="s">
        <v>158</v>
      </c>
    </row>
    <row r="385" s="13" customFormat="1">
      <c r="A385" s="13"/>
      <c r="B385" s="222"/>
      <c r="C385" s="223"/>
      <c r="D385" s="217" t="s">
        <v>172</v>
      </c>
      <c r="E385" s="224" t="s">
        <v>19</v>
      </c>
      <c r="F385" s="225" t="s">
        <v>233</v>
      </c>
      <c r="G385" s="223"/>
      <c r="H385" s="224" t="s">
        <v>19</v>
      </c>
      <c r="I385" s="226"/>
      <c r="J385" s="223"/>
      <c r="K385" s="223"/>
      <c r="L385" s="227"/>
      <c r="M385" s="228"/>
      <c r="N385" s="229"/>
      <c r="O385" s="229"/>
      <c r="P385" s="229"/>
      <c r="Q385" s="229"/>
      <c r="R385" s="229"/>
      <c r="S385" s="229"/>
      <c r="T385" s="230"/>
      <c r="U385" s="13"/>
      <c r="V385" s="13"/>
      <c r="W385" s="13"/>
      <c r="X385" s="13"/>
      <c r="Y385" s="13"/>
      <c r="Z385" s="13"/>
      <c r="AA385" s="13"/>
      <c r="AB385" s="13"/>
      <c r="AC385" s="13"/>
      <c r="AD385" s="13"/>
      <c r="AE385" s="13"/>
      <c r="AT385" s="231" t="s">
        <v>172</v>
      </c>
      <c r="AU385" s="231" t="s">
        <v>168</v>
      </c>
      <c r="AV385" s="13" t="s">
        <v>80</v>
      </c>
      <c r="AW385" s="13" t="s">
        <v>33</v>
      </c>
      <c r="AX385" s="13" t="s">
        <v>72</v>
      </c>
      <c r="AY385" s="231" t="s">
        <v>158</v>
      </c>
    </row>
    <row r="386" s="14" customFormat="1">
      <c r="A386" s="14"/>
      <c r="B386" s="232"/>
      <c r="C386" s="233"/>
      <c r="D386" s="217" t="s">
        <v>172</v>
      </c>
      <c r="E386" s="234" t="s">
        <v>19</v>
      </c>
      <c r="F386" s="235" t="s">
        <v>237</v>
      </c>
      <c r="G386" s="233"/>
      <c r="H386" s="236">
        <v>28.5</v>
      </c>
      <c r="I386" s="237"/>
      <c r="J386" s="233"/>
      <c r="K386" s="233"/>
      <c r="L386" s="238"/>
      <c r="M386" s="239"/>
      <c r="N386" s="240"/>
      <c r="O386" s="240"/>
      <c r="P386" s="240"/>
      <c r="Q386" s="240"/>
      <c r="R386" s="240"/>
      <c r="S386" s="240"/>
      <c r="T386" s="241"/>
      <c r="U386" s="14"/>
      <c r="V386" s="14"/>
      <c r="W386" s="14"/>
      <c r="X386" s="14"/>
      <c r="Y386" s="14"/>
      <c r="Z386" s="14"/>
      <c r="AA386" s="14"/>
      <c r="AB386" s="14"/>
      <c r="AC386" s="14"/>
      <c r="AD386" s="14"/>
      <c r="AE386" s="14"/>
      <c r="AT386" s="242" t="s">
        <v>172</v>
      </c>
      <c r="AU386" s="242" t="s">
        <v>168</v>
      </c>
      <c r="AV386" s="14" t="s">
        <v>168</v>
      </c>
      <c r="AW386" s="14" t="s">
        <v>33</v>
      </c>
      <c r="AX386" s="14" t="s">
        <v>72</v>
      </c>
      <c r="AY386" s="242" t="s">
        <v>158</v>
      </c>
    </row>
    <row r="387" s="15" customFormat="1">
      <c r="A387" s="15"/>
      <c r="B387" s="243"/>
      <c r="C387" s="244"/>
      <c r="D387" s="217" t="s">
        <v>172</v>
      </c>
      <c r="E387" s="245" t="s">
        <v>19</v>
      </c>
      <c r="F387" s="246" t="s">
        <v>176</v>
      </c>
      <c r="G387" s="244"/>
      <c r="H387" s="247">
        <v>75.375</v>
      </c>
      <c r="I387" s="248"/>
      <c r="J387" s="244"/>
      <c r="K387" s="244"/>
      <c r="L387" s="249"/>
      <c r="M387" s="250"/>
      <c r="N387" s="251"/>
      <c r="O387" s="251"/>
      <c r="P387" s="251"/>
      <c r="Q387" s="251"/>
      <c r="R387" s="251"/>
      <c r="S387" s="251"/>
      <c r="T387" s="252"/>
      <c r="U387" s="15"/>
      <c r="V387" s="15"/>
      <c r="W387" s="15"/>
      <c r="X387" s="15"/>
      <c r="Y387" s="15"/>
      <c r="Z387" s="15"/>
      <c r="AA387" s="15"/>
      <c r="AB387" s="15"/>
      <c r="AC387" s="15"/>
      <c r="AD387" s="15"/>
      <c r="AE387" s="15"/>
      <c r="AT387" s="253" t="s">
        <v>172</v>
      </c>
      <c r="AU387" s="253" t="s">
        <v>168</v>
      </c>
      <c r="AV387" s="15" t="s">
        <v>167</v>
      </c>
      <c r="AW387" s="15" t="s">
        <v>33</v>
      </c>
      <c r="AX387" s="15" t="s">
        <v>80</v>
      </c>
      <c r="AY387" s="253" t="s">
        <v>158</v>
      </c>
    </row>
    <row r="388" s="2" customFormat="1" ht="24.15" customHeight="1">
      <c r="A388" s="38"/>
      <c r="B388" s="39"/>
      <c r="C388" s="254" t="s">
        <v>328</v>
      </c>
      <c r="D388" s="254" t="s">
        <v>205</v>
      </c>
      <c r="E388" s="255" t="s">
        <v>329</v>
      </c>
      <c r="F388" s="256" t="s">
        <v>330</v>
      </c>
      <c r="G388" s="257" t="s">
        <v>165</v>
      </c>
      <c r="H388" s="258">
        <v>82.912999999999997</v>
      </c>
      <c r="I388" s="259"/>
      <c r="J388" s="260">
        <f>ROUND(I388*H388,2)</f>
        <v>0</v>
      </c>
      <c r="K388" s="256" t="s">
        <v>166</v>
      </c>
      <c r="L388" s="261"/>
      <c r="M388" s="262" t="s">
        <v>19</v>
      </c>
      <c r="N388" s="263" t="s">
        <v>44</v>
      </c>
      <c r="O388" s="84"/>
      <c r="P388" s="213">
        <f>O388*H388</f>
        <v>0</v>
      </c>
      <c r="Q388" s="213">
        <v>0.0028999999999999998</v>
      </c>
      <c r="R388" s="213">
        <f>Q388*H388</f>
        <v>0.24044769999999999</v>
      </c>
      <c r="S388" s="213">
        <v>0</v>
      </c>
      <c r="T388" s="214">
        <f>S388*H388</f>
        <v>0</v>
      </c>
      <c r="U388" s="38"/>
      <c r="V388" s="38"/>
      <c r="W388" s="38"/>
      <c r="X388" s="38"/>
      <c r="Y388" s="38"/>
      <c r="Z388" s="38"/>
      <c r="AA388" s="38"/>
      <c r="AB388" s="38"/>
      <c r="AC388" s="38"/>
      <c r="AD388" s="38"/>
      <c r="AE388" s="38"/>
      <c r="AR388" s="215" t="s">
        <v>204</v>
      </c>
      <c r="AT388" s="215" t="s">
        <v>205</v>
      </c>
      <c r="AU388" s="215" t="s">
        <v>168</v>
      </c>
      <c r="AY388" s="17" t="s">
        <v>158</v>
      </c>
      <c r="BE388" s="216">
        <f>IF(N388="základní",J388,0)</f>
        <v>0</v>
      </c>
      <c r="BF388" s="216">
        <f>IF(N388="snížená",J388,0)</f>
        <v>0</v>
      </c>
      <c r="BG388" s="216">
        <f>IF(N388="zákl. přenesená",J388,0)</f>
        <v>0</v>
      </c>
      <c r="BH388" s="216">
        <f>IF(N388="sníž. přenesená",J388,0)</f>
        <v>0</v>
      </c>
      <c r="BI388" s="216">
        <f>IF(N388="nulová",J388,0)</f>
        <v>0</v>
      </c>
      <c r="BJ388" s="17" t="s">
        <v>168</v>
      </c>
      <c r="BK388" s="216">
        <f>ROUND(I388*H388,2)</f>
        <v>0</v>
      </c>
      <c r="BL388" s="17" t="s">
        <v>167</v>
      </c>
      <c r="BM388" s="215" t="s">
        <v>331</v>
      </c>
    </row>
    <row r="389" s="14" customFormat="1">
      <c r="A389" s="14"/>
      <c r="B389" s="232"/>
      <c r="C389" s="233"/>
      <c r="D389" s="217" t="s">
        <v>172</v>
      </c>
      <c r="E389" s="233"/>
      <c r="F389" s="235" t="s">
        <v>332</v>
      </c>
      <c r="G389" s="233"/>
      <c r="H389" s="236">
        <v>82.912999999999997</v>
      </c>
      <c r="I389" s="237"/>
      <c r="J389" s="233"/>
      <c r="K389" s="233"/>
      <c r="L389" s="238"/>
      <c r="M389" s="239"/>
      <c r="N389" s="240"/>
      <c r="O389" s="240"/>
      <c r="P389" s="240"/>
      <c r="Q389" s="240"/>
      <c r="R389" s="240"/>
      <c r="S389" s="240"/>
      <c r="T389" s="241"/>
      <c r="U389" s="14"/>
      <c r="V389" s="14"/>
      <c r="W389" s="14"/>
      <c r="X389" s="14"/>
      <c r="Y389" s="14"/>
      <c r="Z389" s="14"/>
      <c r="AA389" s="14"/>
      <c r="AB389" s="14"/>
      <c r="AC389" s="14"/>
      <c r="AD389" s="14"/>
      <c r="AE389" s="14"/>
      <c r="AT389" s="242" t="s">
        <v>172</v>
      </c>
      <c r="AU389" s="242" t="s">
        <v>168</v>
      </c>
      <c r="AV389" s="14" t="s">
        <v>168</v>
      </c>
      <c r="AW389" s="14" t="s">
        <v>4</v>
      </c>
      <c r="AX389" s="14" t="s">
        <v>80</v>
      </c>
      <c r="AY389" s="242" t="s">
        <v>158</v>
      </c>
    </row>
    <row r="390" s="2" customFormat="1" ht="49.05" customHeight="1">
      <c r="A390" s="38"/>
      <c r="B390" s="39"/>
      <c r="C390" s="204" t="s">
        <v>333</v>
      </c>
      <c r="D390" s="204" t="s">
        <v>162</v>
      </c>
      <c r="E390" s="205" t="s">
        <v>334</v>
      </c>
      <c r="F390" s="206" t="s">
        <v>335</v>
      </c>
      <c r="G390" s="207" t="s">
        <v>165</v>
      </c>
      <c r="H390" s="208">
        <v>343.61000000000001</v>
      </c>
      <c r="I390" s="209"/>
      <c r="J390" s="210">
        <f>ROUND(I390*H390,2)</f>
        <v>0</v>
      </c>
      <c r="K390" s="206" t="s">
        <v>166</v>
      </c>
      <c r="L390" s="44"/>
      <c r="M390" s="211" t="s">
        <v>19</v>
      </c>
      <c r="N390" s="212" t="s">
        <v>44</v>
      </c>
      <c r="O390" s="84"/>
      <c r="P390" s="213">
        <f>O390*H390</f>
        <v>0</v>
      </c>
      <c r="Q390" s="213">
        <v>0.0086</v>
      </c>
      <c r="R390" s="213">
        <f>Q390*H390</f>
        <v>2.9550460000000003</v>
      </c>
      <c r="S390" s="213">
        <v>0</v>
      </c>
      <c r="T390" s="214">
        <f>S390*H390</f>
        <v>0</v>
      </c>
      <c r="U390" s="38"/>
      <c r="V390" s="38"/>
      <c r="W390" s="38"/>
      <c r="X390" s="38"/>
      <c r="Y390" s="38"/>
      <c r="Z390" s="38"/>
      <c r="AA390" s="38"/>
      <c r="AB390" s="38"/>
      <c r="AC390" s="38"/>
      <c r="AD390" s="38"/>
      <c r="AE390" s="38"/>
      <c r="AR390" s="215" t="s">
        <v>167</v>
      </c>
      <c r="AT390" s="215" t="s">
        <v>162</v>
      </c>
      <c r="AU390" s="215" t="s">
        <v>168</v>
      </c>
      <c r="AY390" s="17" t="s">
        <v>158</v>
      </c>
      <c r="BE390" s="216">
        <f>IF(N390="základní",J390,0)</f>
        <v>0</v>
      </c>
      <c r="BF390" s="216">
        <f>IF(N390="snížená",J390,0)</f>
        <v>0</v>
      </c>
      <c r="BG390" s="216">
        <f>IF(N390="zákl. přenesená",J390,0)</f>
        <v>0</v>
      </c>
      <c r="BH390" s="216">
        <f>IF(N390="sníž. přenesená",J390,0)</f>
        <v>0</v>
      </c>
      <c r="BI390" s="216">
        <f>IF(N390="nulová",J390,0)</f>
        <v>0</v>
      </c>
      <c r="BJ390" s="17" t="s">
        <v>168</v>
      </c>
      <c r="BK390" s="216">
        <f>ROUND(I390*H390,2)</f>
        <v>0</v>
      </c>
      <c r="BL390" s="17" t="s">
        <v>167</v>
      </c>
      <c r="BM390" s="215" t="s">
        <v>336</v>
      </c>
    </row>
    <row r="391" s="2" customFormat="1">
      <c r="A391" s="38"/>
      <c r="B391" s="39"/>
      <c r="C391" s="40"/>
      <c r="D391" s="217" t="s">
        <v>170</v>
      </c>
      <c r="E391" s="40"/>
      <c r="F391" s="218" t="s">
        <v>203</v>
      </c>
      <c r="G391" s="40"/>
      <c r="H391" s="40"/>
      <c r="I391" s="219"/>
      <c r="J391" s="40"/>
      <c r="K391" s="40"/>
      <c r="L391" s="44"/>
      <c r="M391" s="220"/>
      <c r="N391" s="221"/>
      <c r="O391" s="84"/>
      <c r="P391" s="84"/>
      <c r="Q391" s="84"/>
      <c r="R391" s="84"/>
      <c r="S391" s="84"/>
      <c r="T391" s="85"/>
      <c r="U391" s="38"/>
      <c r="V391" s="38"/>
      <c r="W391" s="38"/>
      <c r="X391" s="38"/>
      <c r="Y391" s="38"/>
      <c r="Z391" s="38"/>
      <c r="AA391" s="38"/>
      <c r="AB391" s="38"/>
      <c r="AC391" s="38"/>
      <c r="AD391" s="38"/>
      <c r="AE391" s="38"/>
      <c r="AT391" s="17" t="s">
        <v>170</v>
      </c>
      <c r="AU391" s="17" t="s">
        <v>168</v>
      </c>
    </row>
    <row r="392" s="13" customFormat="1">
      <c r="A392" s="13"/>
      <c r="B392" s="222"/>
      <c r="C392" s="223"/>
      <c r="D392" s="217" t="s">
        <v>172</v>
      </c>
      <c r="E392" s="224" t="s">
        <v>19</v>
      </c>
      <c r="F392" s="225" t="s">
        <v>228</v>
      </c>
      <c r="G392" s="223"/>
      <c r="H392" s="224" t="s">
        <v>19</v>
      </c>
      <c r="I392" s="226"/>
      <c r="J392" s="223"/>
      <c r="K392" s="223"/>
      <c r="L392" s="227"/>
      <c r="M392" s="228"/>
      <c r="N392" s="229"/>
      <c r="O392" s="229"/>
      <c r="P392" s="229"/>
      <c r="Q392" s="229"/>
      <c r="R392" s="229"/>
      <c r="S392" s="229"/>
      <c r="T392" s="230"/>
      <c r="U392" s="13"/>
      <c r="V392" s="13"/>
      <c r="W392" s="13"/>
      <c r="X392" s="13"/>
      <c r="Y392" s="13"/>
      <c r="Z392" s="13"/>
      <c r="AA392" s="13"/>
      <c r="AB392" s="13"/>
      <c r="AC392" s="13"/>
      <c r="AD392" s="13"/>
      <c r="AE392" s="13"/>
      <c r="AT392" s="231" t="s">
        <v>172</v>
      </c>
      <c r="AU392" s="231" t="s">
        <v>168</v>
      </c>
      <c r="AV392" s="13" t="s">
        <v>80</v>
      </c>
      <c r="AW392" s="13" t="s">
        <v>33</v>
      </c>
      <c r="AX392" s="13" t="s">
        <v>72</v>
      </c>
      <c r="AY392" s="231" t="s">
        <v>158</v>
      </c>
    </row>
    <row r="393" s="14" customFormat="1">
      <c r="A393" s="14"/>
      <c r="B393" s="232"/>
      <c r="C393" s="233"/>
      <c r="D393" s="217" t="s">
        <v>172</v>
      </c>
      <c r="E393" s="234" t="s">
        <v>19</v>
      </c>
      <c r="F393" s="235" t="s">
        <v>238</v>
      </c>
      <c r="G393" s="233"/>
      <c r="H393" s="236">
        <v>146.30000000000001</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3" customFormat="1">
      <c r="A394" s="13"/>
      <c r="B394" s="222"/>
      <c r="C394" s="223"/>
      <c r="D394" s="217" t="s">
        <v>172</v>
      </c>
      <c r="E394" s="224" t="s">
        <v>19</v>
      </c>
      <c r="F394" s="225" t="s">
        <v>231</v>
      </c>
      <c r="G394" s="223"/>
      <c r="H394" s="224" t="s">
        <v>19</v>
      </c>
      <c r="I394" s="226"/>
      <c r="J394" s="223"/>
      <c r="K394" s="223"/>
      <c r="L394" s="227"/>
      <c r="M394" s="228"/>
      <c r="N394" s="229"/>
      <c r="O394" s="229"/>
      <c r="P394" s="229"/>
      <c r="Q394" s="229"/>
      <c r="R394" s="229"/>
      <c r="S394" s="229"/>
      <c r="T394" s="230"/>
      <c r="U394" s="13"/>
      <c r="V394" s="13"/>
      <c r="W394" s="13"/>
      <c r="X394" s="13"/>
      <c r="Y394" s="13"/>
      <c r="Z394" s="13"/>
      <c r="AA394" s="13"/>
      <c r="AB394" s="13"/>
      <c r="AC394" s="13"/>
      <c r="AD394" s="13"/>
      <c r="AE394" s="13"/>
      <c r="AT394" s="231" t="s">
        <v>172</v>
      </c>
      <c r="AU394" s="231" t="s">
        <v>168</v>
      </c>
      <c r="AV394" s="13" t="s">
        <v>80</v>
      </c>
      <c r="AW394" s="13" t="s">
        <v>33</v>
      </c>
      <c r="AX394" s="13" t="s">
        <v>72</v>
      </c>
      <c r="AY394" s="231" t="s">
        <v>158</v>
      </c>
    </row>
    <row r="395" s="14" customFormat="1">
      <c r="A395" s="14"/>
      <c r="B395" s="232"/>
      <c r="C395" s="233"/>
      <c r="D395" s="217" t="s">
        <v>172</v>
      </c>
      <c r="E395" s="234" t="s">
        <v>19</v>
      </c>
      <c r="F395" s="235" t="s">
        <v>239</v>
      </c>
      <c r="G395" s="233"/>
      <c r="H395" s="236">
        <v>72.450000000000003</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172</v>
      </c>
      <c r="AU395" s="242" t="s">
        <v>168</v>
      </c>
      <c r="AV395" s="14" t="s">
        <v>168</v>
      </c>
      <c r="AW395" s="14" t="s">
        <v>33</v>
      </c>
      <c r="AX395" s="14" t="s">
        <v>72</v>
      </c>
      <c r="AY395" s="242" t="s">
        <v>158</v>
      </c>
    </row>
    <row r="396" s="13" customFormat="1">
      <c r="A396" s="13"/>
      <c r="B396" s="222"/>
      <c r="C396" s="223"/>
      <c r="D396" s="217" t="s">
        <v>172</v>
      </c>
      <c r="E396" s="224" t="s">
        <v>19</v>
      </c>
      <c r="F396" s="225" t="s">
        <v>240</v>
      </c>
      <c r="G396" s="223"/>
      <c r="H396" s="224" t="s">
        <v>19</v>
      </c>
      <c r="I396" s="226"/>
      <c r="J396" s="223"/>
      <c r="K396" s="223"/>
      <c r="L396" s="227"/>
      <c r="M396" s="228"/>
      <c r="N396" s="229"/>
      <c r="O396" s="229"/>
      <c r="P396" s="229"/>
      <c r="Q396" s="229"/>
      <c r="R396" s="229"/>
      <c r="S396" s="229"/>
      <c r="T396" s="230"/>
      <c r="U396" s="13"/>
      <c r="V396" s="13"/>
      <c r="W396" s="13"/>
      <c r="X396" s="13"/>
      <c r="Y396" s="13"/>
      <c r="Z396" s="13"/>
      <c r="AA396" s="13"/>
      <c r="AB396" s="13"/>
      <c r="AC396" s="13"/>
      <c r="AD396" s="13"/>
      <c r="AE396" s="13"/>
      <c r="AT396" s="231" t="s">
        <v>172</v>
      </c>
      <c r="AU396" s="231" t="s">
        <v>168</v>
      </c>
      <c r="AV396" s="13" t="s">
        <v>80</v>
      </c>
      <c r="AW396" s="13" t="s">
        <v>33</v>
      </c>
      <c r="AX396" s="13" t="s">
        <v>72</v>
      </c>
      <c r="AY396" s="231" t="s">
        <v>158</v>
      </c>
    </row>
    <row r="397" s="14" customFormat="1">
      <c r="A397" s="14"/>
      <c r="B397" s="232"/>
      <c r="C397" s="233"/>
      <c r="D397" s="217" t="s">
        <v>172</v>
      </c>
      <c r="E397" s="234" t="s">
        <v>19</v>
      </c>
      <c r="F397" s="235" t="s">
        <v>241</v>
      </c>
      <c r="G397" s="233"/>
      <c r="H397" s="236">
        <v>36</v>
      </c>
      <c r="I397" s="237"/>
      <c r="J397" s="233"/>
      <c r="K397" s="233"/>
      <c r="L397" s="238"/>
      <c r="M397" s="239"/>
      <c r="N397" s="240"/>
      <c r="O397" s="240"/>
      <c r="P397" s="240"/>
      <c r="Q397" s="240"/>
      <c r="R397" s="240"/>
      <c r="S397" s="240"/>
      <c r="T397" s="241"/>
      <c r="U397" s="14"/>
      <c r="V397" s="14"/>
      <c r="W397" s="14"/>
      <c r="X397" s="14"/>
      <c r="Y397" s="14"/>
      <c r="Z397" s="14"/>
      <c r="AA397" s="14"/>
      <c r="AB397" s="14"/>
      <c r="AC397" s="14"/>
      <c r="AD397" s="14"/>
      <c r="AE397" s="14"/>
      <c r="AT397" s="242" t="s">
        <v>172</v>
      </c>
      <c r="AU397" s="242" t="s">
        <v>168</v>
      </c>
      <c r="AV397" s="14" t="s">
        <v>168</v>
      </c>
      <c r="AW397" s="14" t="s">
        <v>33</v>
      </c>
      <c r="AX397" s="14" t="s">
        <v>72</v>
      </c>
      <c r="AY397" s="242" t="s">
        <v>158</v>
      </c>
    </row>
    <row r="398" s="13" customFormat="1">
      <c r="A398" s="13"/>
      <c r="B398" s="222"/>
      <c r="C398" s="223"/>
      <c r="D398" s="217" t="s">
        <v>172</v>
      </c>
      <c r="E398" s="224" t="s">
        <v>19</v>
      </c>
      <c r="F398" s="225" t="s">
        <v>233</v>
      </c>
      <c r="G398" s="223"/>
      <c r="H398" s="224" t="s">
        <v>19</v>
      </c>
      <c r="I398" s="226"/>
      <c r="J398" s="223"/>
      <c r="K398" s="223"/>
      <c r="L398" s="227"/>
      <c r="M398" s="228"/>
      <c r="N398" s="229"/>
      <c r="O398" s="229"/>
      <c r="P398" s="229"/>
      <c r="Q398" s="229"/>
      <c r="R398" s="229"/>
      <c r="S398" s="229"/>
      <c r="T398" s="230"/>
      <c r="U398" s="13"/>
      <c r="V398" s="13"/>
      <c r="W398" s="13"/>
      <c r="X398" s="13"/>
      <c r="Y398" s="13"/>
      <c r="Z398" s="13"/>
      <c r="AA398" s="13"/>
      <c r="AB398" s="13"/>
      <c r="AC398" s="13"/>
      <c r="AD398" s="13"/>
      <c r="AE398" s="13"/>
      <c r="AT398" s="231" t="s">
        <v>172</v>
      </c>
      <c r="AU398" s="231" t="s">
        <v>168</v>
      </c>
      <c r="AV398" s="13" t="s">
        <v>80</v>
      </c>
      <c r="AW398" s="13" t="s">
        <v>33</v>
      </c>
      <c r="AX398" s="13" t="s">
        <v>72</v>
      </c>
      <c r="AY398" s="231" t="s">
        <v>158</v>
      </c>
    </row>
    <row r="399" s="14" customFormat="1">
      <c r="A399" s="14"/>
      <c r="B399" s="232"/>
      <c r="C399" s="233"/>
      <c r="D399" s="217" t="s">
        <v>172</v>
      </c>
      <c r="E399" s="234" t="s">
        <v>19</v>
      </c>
      <c r="F399" s="235" t="s">
        <v>242</v>
      </c>
      <c r="G399" s="233"/>
      <c r="H399" s="236">
        <v>133</v>
      </c>
      <c r="I399" s="237"/>
      <c r="J399" s="233"/>
      <c r="K399" s="233"/>
      <c r="L399" s="238"/>
      <c r="M399" s="239"/>
      <c r="N399" s="240"/>
      <c r="O399" s="240"/>
      <c r="P399" s="240"/>
      <c r="Q399" s="240"/>
      <c r="R399" s="240"/>
      <c r="S399" s="240"/>
      <c r="T399" s="241"/>
      <c r="U399" s="14"/>
      <c r="V399" s="14"/>
      <c r="W399" s="14"/>
      <c r="X399" s="14"/>
      <c r="Y399" s="14"/>
      <c r="Z399" s="14"/>
      <c r="AA399" s="14"/>
      <c r="AB399" s="14"/>
      <c r="AC399" s="14"/>
      <c r="AD399" s="14"/>
      <c r="AE399" s="14"/>
      <c r="AT399" s="242" t="s">
        <v>172</v>
      </c>
      <c r="AU399" s="242" t="s">
        <v>168</v>
      </c>
      <c r="AV399" s="14" t="s">
        <v>168</v>
      </c>
      <c r="AW399" s="14" t="s">
        <v>33</v>
      </c>
      <c r="AX399" s="14" t="s">
        <v>72</v>
      </c>
      <c r="AY399" s="242" t="s">
        <v>158</v>
      </c>
    </row>
    <row r="400" s="13" customFormat="1">
      <c r="A400" s="13"/>
      <c r="B400" s="222"/>
      <c r="C400" s="223"/>
      <c r="D400" s="217" t="s">
        <v>172</v>
      </c>
      <c r="E400" s="224" t="s">
        <v>19</v>
      </c>
      <c r="F400" s="225" t="s">
        <v>243</v>
      </c>
      <c r="G400" s="223"/>
      <c r="H400" s="224" t="s">
        <v>19</v>
      </c>
      <c r="I400" s="226"/>
      <c r="J400" s="223"/>
      <c r="K400" s="223"/>
      <c r="L400" s="227"/>
      <c r="M400" s="228"/>
      <c r="N400" s="229"/>
      <c r="O400" s="229"/>
      <c r="P400" s="229"/>
      <c r="Q400" s="229"/>
      <c r="R400" s="229"/>
      <c r="S400" s="229"/>
      <c r="T400" s="230"/>
      <c r="U400" s="13"/>
      <c r="V400" s="13"/>
      <c r="W400" s="13"/>
      <c r="X400" s="13"/>
      <c r="Y400" s="13"/>
      <c r="Z400" s="13"/>
      <c r="AA400" s="13"/>
      <c r="AB400" s="13"/>
      <c r="AC400" s="13"/>
      <c r="AD400" s="13"/>
      <c r="AE400" s="13"/>
      <c r="AT400" s="231" t="s">
        <v>172</v>
      </c>
      <c r="AU400" s="231" t="s">
        <v>168</v>
      </c>
      <c r="AV400" s="13" t="s">
        <v>80</v>
      </c>
      <c r="AW400" s="13" t="s">
        <v>33</v>
      </c>
      <c r="AX400" s="13" t="s">
        <v>72</v>
      </c>
      <c r="AY400" s="231" t="s">
        <v>158</v>
      </c>
    </row>
    <row r="401" s="14" customFormat="1">
      <c r="A401" s="14"/>
      <c r="B401" s="232"/>
      <c r="C401" s="233"/>
      <c r="D401" s="217" t="s">
        <v>172</v>
      </c>
      <c r="E401" s="234" t="s">
        <v>19</v>
      </c>
      <c r="F401" s="235" t="s">
        <v>244</v>
      </c>
      <c r="G401" s="233"/>
      <c r="H401" s="236">
        <v>-21.600000000000001</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172</v>
      </c>
      <c r="AU401" s="242" t="s">
        <v>168</v>
      </c>
      <c r="AV401" s="14" t="s">
        <v>168</v>
      </c>
      <c r="AW401" s="14" t="s">
        <v>33</v>
      </c>
      <c r="AX401" s="14" t="s">
        <v>72</v>
      </c>
      <c r="AY401" s="242" t="s">
        <v>158</v>
      </c>
    </row>
    <row r="402" s="14" customFormat="1">
      <c r="A402" s="14"/>
      <c r="B402" s="232"/>
      <c r="C402" s="233"/>
      <c r="D402" s="217" t="s">
        <v>172</v>
      </c>
      <c r="E402" s="234" t="s">
        <v>19</v>
      </c>
      <c r="F402" s="235" t="s">
        <v>245</v>
      </c>
      <c r="G402" s="233"/>
      <c r="H402" s="236">
        <v>-16.199999999999999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4" customFormat="1">
      <c r="A403" s="14"/>
      <c r="B403" s="232"/>
      <c r="C403" s="233"/>
      <c r="D403" s="217" t="s">
        <v>172</v>
      </c>
      <c r="E403" s="234" t="s">
        <v>19</v>
      </c>
      <c r="F403" s="235" t="s">
        <v>246</v>
      </c>
      <c r="G403" s="233"/>
      <c r="H403" s="236">
        <v>-1.6499999999999999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172</v>
      </c>
      <c r="AU403" s="242" t="s">
        <v>168</v>
      </c>
      <c r="AV403" s="14" t="s">
        <v>168</v>
      </c>
      <c r="AW403" s="14" t="s">
        <v>33</v>
      </c>
      <c r="AX403" s="14" t="s">
        <v>72</v>
      </c>
      <c r="AY403" s="242" t="s">
        <v>158</v>
      </c>
    </row>
    <row r="404" s="14" customFormat="1">
      <c r="A404" s="14"/>
      <c r="B404" s="232"/>
      <c r="C404" s="233"/>
      <c r="D404" s="217" t="s">
        <v>172</v>
      </c>
      <c r="E404" s="234" t="s">
        <v>19</v>
      </c>
      <c r="F404" s="235" t="s">
        <v>247</v>
      </c>
      <c r="G404" s="233"/>
      <c r="H404" s="236">
        <v>-0.64000000000000001</v>
      </c>
      <c r="I404" s="237"/>
      <c r="J404" s="233"/>
      <c r="K404" s="233"/>
      <c r="L404" s="238"/>
      <c r="M404" s="239"/>
      <c r="N404" s="240"/>
      <c r="O404" s="240"/>
      <c r="P404" s="240"/>
      <c r="Q404" s="240"/>
      <c r="R404" s="240"/>
      <c r="S404" s="240"/>
      <c r="T404" s="241"/>
      <c r="U404" s="14"/>
      <c r="V404" s="14"/>
      <c r="W404" s="14"/>
      <c r="X404" s="14"/>
      <c r="Y404" s="14"/>
      <c r="Z404" s="14"/>
      <c r="AA404" s="14"/>
      <c r="AB404" s="14"/>
      <c r="AC404" s="14"/>
      <c r="AD404" s="14"/>
      <c r="AE404" s="14"/>
      <c r="AT404" s="242" t="s">
        <v>172</v>
      </c>
      <c r="AU404" s="242" t="s">
        <v>168</v>
      </c>
      <c r="AV404" s="14" t="s">
        <v>168</v>
      </c>
      <c r="AW404" s="14" t="s">
        <v>33</v>
      </c>
      <c r="AX404" s="14" t="s">
        <v>72</v>
      </c>
      <c r="AY404" s="242" t="s">
        <v>158</v>
      </c>
    </row>
    <row r="405" s="14" customFormat="1">
      <c r="A405" s="14"/>
      <c r="B405" s="232"/>
      <c r="C405" s="233"/>
      <c r="D405" s="217" t="s">
        <v>172</v>
      </c>
      <c r="E405" s="234" t="s">
        <v>19</v>
      </c>
      <c r="F405" s="235" t="s">
        <v>248</v>
      </c>
      <c r="G405" s="233"/>
      <c r="H405" s="236">
        <v>-1.9550000000000001</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172</v>
      </c>
      <c r="AU405" s="242" t="s">
        <v>168</v>
      </c>
      <c r="AV405" s="14" t="s">
        <v>168</v>
      </c>
      <c r="AW405" s="14" t="s">
        <v>33</v>
      </c>
      <c r="AX405" s="14" t="s">
        <v>72</v>
      </c>
      <c r="AY405" s="242" t="s">
        <v>158</v>
      </c>
    </row>
    <row r="406" s="14" customFormat="1">
      <c r="A406" s="14"/>
      <c r="B406" s="232"/>
      <c r="C406" s="233"/>
      <c r="D406" s="217" t="s">
        <v>172</v>
      </c>
      <c r="E406" s="234" t="s">
        <v>19</v>
      </c>
      <c r="F406" s="235" t="s">
        <v>249</v>
      </c>
      <c r="G406" s="233"/>
      <c r="H406" s="236">
        <v>-0.88</v>
      </c>
      <c r="I406" s="237"/>
      <c r="J406" s="233"/>
      <c r="K406" s="233"/>
      <c r="L406" s="238"/>
      <c r="M406" s="239"/>
      <c r="N406" s="240"/>
      <c r="O406" s="240"/>
      <c r="P406" s="240"/>
      <c r="Q406" s="240"/>
      <c r="R406" s="240"/>
      <c r="S406" s="240"/>
      <c r="T406" s="241"/>
      <c r="U406" s="14"/>
      <c r="V406" s="14"/>
      <c r="W406" s="14"/>
      <c r="X406" s="14"/>
      <c r="Y406" s="14"/>
      <c r="Z406" s="14"/>
      <c r="AA406" s="14"/>
      <c r="AB406" s="14"/>
      <c r="AC406" s="14"/>
      <c r="AD406" s="14"/>
      <c r="AE406" s="14"/>
      <c r="AT406" s="242" t="s">
        <v>172</v>
      </c>
      <c r="AU406" s="242" t="s">
        <v>168</v>
      </c>
      <c r="AV406" s="14" t="s">
        <v>168</v>
      </c>
      <c r="AW406" s="14" t="s">
        <v>33</v>
      </c>
      <c r="AX406" s="14" t="s">
        <v>72</v>
      </c>
      <c r="AY406" s="242" t="s">
        <v>158</v>
      </c>
    </row>
    <row r="407" s="13" customFormat="1">
      <c r="A407" s="13"/>
      <c r="B407" s="222"/>
      <c r="C407" s="223"/>
      <c r="D407" s="217" t="s">
        <v>172</v>
      </c>
      <c r="E407" s="224" t="s">
        <v>19</v>
      </c>
      <c r="F407" s="225" t="s">
        <v>240</v>
      </c>
      <c r="G407" s="223"/>
      <c r="H407" s="224" t="s">
        <v>19</v>
      </c>
      <c r="I407" s="226"/>
      <c r="J407" s="223"/>
      <c r="K407" s="223"/>
      <c r="L407" s="227"/>
      <c r="M407" s="228"/>
      <c r="N407" s="229"/>
      <c r="O407" s="229"/>
      <c r="P407" s="229"/>
      <c r="Q407" s="229"/>
      <c r="R407" s="229"/>
      <c r="S407" s="229"/>
      <c r="T407" s="230"/>
      <c r="U407" s="13"/>
      <c r="V407" s="13"/>
      <c r="W407" s="13"/>
      <c r="X407" s="13"/>
      <c r="Y407" s="13"/>
      <c r="Z407" s="13"/>
      <c r="AA407" s="13"/>
      <c r="AB407" s="13"/>
      <c r="AC407" s="13"/>
      <c r="AD407" s="13"/>
      <c r="AE407" s="13"/>
      <c r="AT407" s="231" t="s">
        <v>172</v>
      </c>
      <c r="AU407" s="231" t="s">
        <v>168</v>
      </c>
      <c r="AV407" s="13" t="s">
        <v>80</v>
      </c>
      <c r="AW407" s="13" t="s">
        <v>33</v>
      </c>
      <c r="AX407" s="13" t="s">
        <v>72</v>
      </c>
      <c r="AY407" s="231" t="s">
        <v>158</v>
      </c>
    </row>
    <row r="408" s="14" customFormat="1">
      <c r="A408" s="14"/>
      <c r="B408" s="232"/>
      <c r="C408" s="233"/>
      <c r="D408" s="217" t="s">
        <v>172</v>
      </c>
      <c r="E408" s="234" t="s">
        <v>19</v>
      </c>
      <c r="F408" s="235" t="s">
        <v>250</v>
      </c>
      <c r="G408" s="233"/>
      <c r="H408" s="236">
        <v>-1.2150000000000001</v>
      </c>
      <c r="I408" s="237"/>
      <c r="J408" s="233"/>
      <c r="K408" s="233"/>
      <c r="L408" s="238"/>
      <c r="M408" s="239"/>
      <c r="N408" s="240"/>
      <c r="O408" s="240"/>
      <c r="P408" s="240"/>
      <c r="Q408" s="240"/>
      <c r="R408" s="240"/>
      <c r="S408" s="240"/>
      <c r="T408" s="241"/>
      <c r="U408" s="14"/>
      <c r="V408" s="14"/>
      <c r="W408" s="14"/>
      <c r="X408" s="14"/>
      <c r="Y408" s="14"/>
      <c r="Z408" s="14"/>
      <c r="AA408" s="14"/>
      <c r="AB408" s="14"/>
      <c r="AC408" s="14"/>
      <c r="AD408" s="14"/>
      <c r="AE408" s="14"/>
      <c r="AT408" s="242" t="s">
        <v>172</v>
      </c>
      <c r="AU408" s="242" t="s">
        <v>168</v>
      </c>
      <c r="AV408" s="14" t="s">
        <v>168</v>
      </c>
      <c r="AW408" s="14" t="s">
        <v>33</v>
      </c>
      <c r="AX408" s="14" t="s">
        <v>72</v>
      </c>
      <c r="AY408" s="242" t="s">
        <v>158</v>
      </c>
    </row>
    <row r="409" s="15" customFormat="1">
      <c r="A409" s="15"/>
      <c r="B409" s="243"/>
      <c r="C409" s="244"/>
      <c r="D409" s="217" t="s">
        <v>172</v>
      </c>
      <c r="E409" s="245" t="s">
        <v>19</v>
      </c>
      <c r="F409" s="246" t="s">
        <v>176</v>
      </c>
      <c r="G409" s="244"/>
      <c r="H409" s="247">
        <v>343.61000000000007</v>
      </c>
      <c r="I409" s="248"/>
      <c r="J409" s="244"/>
      <c r="K409" s="244"/>
      <c r="L409" s="249"/>
      <c r="M409" s="250"/>
      <c r="N409" s="251"/>
      <c r="O409" s="251"/>
      <c r="P409" s="251"/>
      <c r="Q409" s="251"/>
      <c r="R409" s="251"/>
      <c r="S409" s="251"/>
      <c r="T409" s="252"/>
      <c r="U409" s="15"/>
      <c r="V409" s="15"/>
      <c r="W409" s="15"/>
      <c r="X409" s="15"/>
      <c r="Y409" s="15"/>
      <c r="Z409" s="15"/>
      <c r="AA409" s="15"/>
      <c r="AB409" s="15"/>
      <c r="AC409" s="15"/>
      <c r="AD409" s="15"/>
      <c r="AE409" s="15"/>
      <c r="AT409" s="253" t="s">
        <v>172</v>
      </c>
      <c r="AU409" s="253" t="s">
        <v>168</v>
      </c>
      <c r="AV409" s="15" t="s">
        <v>167</v>
      </c>
      <c r="AW409" s="15" t="s">
        <v>33</v>
      </c>
      <c r="AX409" s="15" t="s">
        <v>80</v>
      </c>
      <c r="AY409" s="253" t="s">
        <v>158</v>
      </c>
    </row>
    <row r="410" s="2" customFormat="1" ht="14.4" customHeight="1">
      <c r="A410" s="38"/>
      <c r="B410" s="39"/>
      <c r="C410" s="254" t="s">
        <v>114</v>
      </c>
      <c r="D410" s="254" t="s">
        <v>205</v>
      </c>
      <c r="E410" s="255" t="s">
        <v>337</v>
      </c>
      <c r="F410" s="256" t="s">
        <v>338</v>
      </c>
      <c r="G410" s="257" t="s">
        <v>165</v>
      </c>
      <c r="H410" s="258">
        <v>360.791</v>
      </c>
      <c r="I410" s="259"/>
      <c r="J410" s="260">
        <f>ROUND(I410*H410,2)</f>
        <v>0</v>
      </c>
      <c r="K410" s="256" t="s">
        <v>166</v>
      </c>
      <c r="L410" s="261"/>
      <c r="M410" s="262" t="s">
        <v>19</v>
      </c>
      <c r="N410" s="263" t="s">
        <v>44</v>
      </c>
      <c r="O410" s="84"/>
      <c r="P410" s="213">
        <f>O410*H410</f>
        <v>0</v>
      </c>
      <c r="Q410" s="213">
        <v>0.0023999999999999998</v>
      </c>
      <c r="R410" s="213">
        <f>Q410*H410</f>
        <v>0.86589839999999996</v>
      </c>
      <c r="S410" s="213">
        <v>0</v>
      </c>
      <c r="T410" s="214">
        <f>S410*H410</f>
        <v>0</v>
      </c>
      <c r="U410" s="38"/>
      <c r="V410" s="38"/>
      <c r="W410" s="38"/>
      <c r="X410" s="38"/>
      <c r="Y410" s="38"/>
      <c r="Z410" s="38"/>
      <c r="AA410" s="38"/>
      <c r="AB410" s="38"/>
      <c r="AC410" s="38"/>
      <c r="AD410" s="38"/>
      <c r="AE410" s="38"/>
      <c r="AR410" s="215" t="s">
        <v>204</v>
      </c>
      <c r="AT410" s="215" t="s">
        <v>205</v>
      </c>
      <c r="AU410" s="215" t="s">
        <v>168</v>
      </c>
      <c r="AY410" s="17" t="s">
        <v>158</v>
      </c>
      <c r="BE410" s="216">
        <f>IF(N410="základní",J410,0)</f>
        <v>0</v>
      </c>
      <c r="BF410" s="216">
        <f>IF(N410="snížená",J410,0)</f>
        <v>0</v>
      </c>
      <c r="BG410" s="216">
        <f>IF(N410="zákl. přenesená",J410,0)</f>
        <v>0</v>
      </c>
      <c r="BH410" s="216">
        <f>IF(N410="sníž. přenesená",J410,0)</f>
        <v>0</v>
      </c>
      <c r="BI410" s="216">
        <f>IF(N410="nulová",J410,0)</f>
        <v>0</v>
      </c>
      <c r="BJ410" s="17" t="s">
        <v>168</v>
      </c>
      <c r="BK410" s="216">
        <f>ROUND(I410*H410,2)</f>
        <v>0</v>
      </c>
      <c r="BL410" s="17" t="s">
        <v>167</v>
      </c>
      <c r="BM410" s="215" t="s">
        <v>339</v>
      </c>
    </row>
    <row r="411" s="14" customFormat="1">
      <c r="A411" s="14"/>
      <c r="B411" s="232"/>
      <c r="C411" s="233"/>
      <c r="D411" s="217" t="s">
        <v>172</v>
      </c>
      <c r="E411" s="233"/>
      <c r="F411" s="235" t="s">
        <v>340</v>
      </c>
      <c r="G411" s="233"/>
      <c r="H411" s="236">
        <v>360.791</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4</v>
      </c>
      <c r="AX411" s="14" t="s">
        <v>80</v>
      </c>
      <c r="AY411" s="242" t="s">
        <v>158</v>
      </c>
    </row>
    <row r="412" s="2" customFormat="1" ht="49.05" customHeight="1">
      <c r="A412" s="38"/>
      <c r="B412" s="39"/>
      <c r="C412" s="204" t="s">
        <v>7</v>
      </c>
      <c r="D412" s="204" t="s">
        <v>162</v>
      </c>
      <c r="E412" s="205" t="s">
        <v>334</v>
      </c>
      <c r="F412" s="206" t="s">
        <v>335</v>
      </c>
      <c r="G412" s="207" t="s">
        <v>165</v>
      </c>
      <c r="H412" s="208">
        <v>2.73</v>
      </c>
      <c r="I412" s="209"/>
      <c r="J412" s="210">
        <f>ROUND(I412*H412,2)</f>
        <v>0</v>
      </c>
      <c r="K412" s="206" t="s">
        <v>166</v>
      </c>
      <c r="L412" s="44"/>
      <c r="M412" s="211" t="s">
        <v>19</v>
      </c>
      <c r="N412" s="212" t="s">
        <v>44</v>
      </c>
      <c r="O412" s="84"/>
      <c r="P412" s="213">
        <f>O412*H412</f>
        <v>0</v>
      </c>
      <c r="Q412" s="213">
        <v>0.0086</v>
      </c>
      <c r="R412" s="213">
        <f>Q412*H412</f>
        <v>0.023477999999999999</v>
      </c>
      <c r="S412" s="213">
        <v>0</v>
      </c>
      <c r="T412" s="214">
        <f>S412*H412</f>
        <v>0</v>
      </c>
      <c r="U412" s="38"/>
      <c r="V412" s="38"/>
      <c r="W412" s="38"/>
      <c r="X412" s="38"/>
      <c r="Y412" s="38"/>
      <c r="Z412" s="38"/>
      <c r="AA412" s="38"/>
      <c r="AB412" s="38"/>
      <c r="AC412" s="38"/>
      <c r="AD412" s="38"/>
      <c r="AE412" s="38"/>
      <c r="AR412" s="215" t="s">
        <v>167</v>
      </c>
      <c r="AT412" s="215" t="s">
        <v>162</v>
      </c>
      <c r="AU412" s="215" t="s">
        <v>168</v>
      </c>
      <c r="AY412" s="17" t="s">
        <v>158</v>
      </c>
      <c r="BE412" s="216">
        <f>IF(N412="základní",J412,0)</f>
        <v>0</v>
      </c>
      <c r="BF412" s="216">
        <f>IF(N412="snížená",J412,0)</f>
        <v>0</v>
      </c>
      <c r="BG412" s="216">
        <f>IF(N412="zákl. přenesená",J412,0)</f>
        <v>0</v>
      </c>
      <c r="BH412" s="216">
        <f>IF(N412="sníž. přenesená",J412,0)</f>
        <v>0</v>
      </c>
      <c r="BI412" s="216">
        <f>IF(N412="nulová",J412,0)</f>
        <v>0</v>
      </c>
      <c r="BJ412" s="17" t="s">
        <v>168</v>
      </c>
      <c r="BK412" s="216">
        <f>ROUND(I412*H412,2)</f>
        <v>0</v>
      </c>
      <c r="BL412" s="17" t="s">
        <v>167</v>
      </c>
      <c r="BM412" s="215" t="s">
        <v>341</v>
      </c>
    </row>
    <row r="413" s="2" customFormat="1">
      <c r="A413" s="38"/>
      <c r="B413" s="39"/>
      <c r="C413" s="40"/>
      <c r="D413" s="217" t="s">
        <v>170</v>
      </c>
      <c r="E413" s="40"/>
      <c r="F413" s="218" t="s">
        <v>203</v>
      </c>
      <c r="G413" s="40"/>
      <c r="H413" s="40"/>
      <c r="I413" s="219"/>
      <c r="J413" s="40"/>
      <c r="K413" s="40"/>
      <c r="L413" s="44"/>
      <c r="M413" s="220"/>
      <c r="N413" s="221"/>
      <c r="O413" s="84"/>
      <c r="P413" s="84"/>
      <c r="Q413" s="84"/>
      <c r="R413" s="84"/>
      <c r="S413" s="84"/>
      <c r="T413" s="85"/>
      <c r="U413" s="38"/>
      <c r="V413" s="38"/>
      <c r="W413" s="38"/>
      <c r="X413" s="38"/>
      <c r="Y413" s="38"/>
      <c r="Z413" s="38"/>
      <c r="AA413" s="38"/>
      <c r="AB413" s="38"/>
      <c r="AC413" s="38"/>
      <c r="AD413" s="38"/>
      <c r="AE413" s="38"/>
      <c r="AT413" s="17" t="s">
        <v>170</v>
      </c>
      <c r="AU413" s="17" t="s">
        <v>168</v>
      </c>
    </row>
    <row r="414" s="13" customFormat="1">
      <c r="A414" s="13"/>
      <c r="B414" s="222"/>
      <c r="C414" s="223"/>
      <c r="D414" s="217" t="s">
        <v>172</v>
      </c>
      <c r="E414" s="224" t="s">
        <v>19</v>
      </c>
      <c r="F414" s="225" t="s">
        <v>342</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343</v>
      </c>
      <c r="G415" s="233"/>
      <c r="H415" s="236">
        <v>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3" customFormat="1">
      <c r="A416" s="13"/>
      <c r="B416" s="222"/>
      <c r="C416" s="223"/>
      <c r="D416" s="217" t="s">
        <v>172</v>
      </c>
      <c r="E416" s="224" t="s">
        <v>19</v>
      </c>
      <c r="F416" s="225" t="s">
        <v>344</v>
      </c>
      <c r="G416" s="223"/>
      <c r="H416" s="224" t="s">
        <v>19</v>
      </c>
      <c r="I416" s="226"/>
      <c r="J416" s="223"/>
      <c r="K416" s="223"/>
      <c r="L416" s="227"/>
      <c r="M416" s="228"/>
      <c r="N416" s="229"/>
      <c r="O416" s="229"/>
      <c r="P416" s="229"/>
      <c r="Q416" s="229"/>
      <c r="R416" s="229"/>
      <c r="S416" s="229"/>
      <c r="T416" s="230"/>
      <c r="U416" s="13"/>
      <c r="V416" s="13"/>
      <c r="W416" s="13"/>
      <c r="X416" s="13"/>
      <c r="Y416" s="13"/>
      <c r="Z416" s="13"/>
      <c r="AA416" s="13"/>
      <c r="AB416" s="13"/>
      <c r="AC416" s="13"/>
      <c r="AD416" s="13"/>
      <c r="AE416" s="13"/>
      <c r="AT416" s="231" t="s">
        <v>172</v>
      </c>
      <c r="AU416" s="231" t="s">
        <v>168</v>
      </c>
      <c r="AV416" s="13" t="s">
        <v>80</v>
      </c>
      <c r="AW416" s="13" t="s">
        <v>33</v>
      </c>
      <c r="AX416" s="13" t="s">
        <v>72</v>
      </c>
      <c r="AY416" s="231" t="s">
        <v>158</v>
      </c>
    </row>
    <row r="417" s="14" customFormat="1">
      <c r="A417" s="14"/>
      <c r="B417" s="232"/>
      <c r="C417" s="233"/>
      <c r="D417" s="217" t="s">
        <v>172</v>
      </c>
      <c r="E417" s="234" t="s">
        <v>19</v>
      </c>
      <c r="F417" s="235" t="s">
        <v>345</v>
      </c>
      <c r="G417" s="233"/>
      <c r="H417" s="236">
        <v>1.23</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172</v>
      </c>
      <c r="AU417" s="242" t="s">
        <v>168</v>
      </c>
      <c r="AV417" s="14" t="s">
        <v>168</v>
      </c>
      <c r="AW417" s="14" t="s">
        <v>33</v>
      </c>
      <c r="AX417" s="14" t="s">
        <v>72</v>
      </c>
      <c r="AY417" s="242" t="s">
        <v>158</v>
      </c>
    </row>
    <row r="418" s="15" customFormat="1">
      <c r="A418" s="15"/>
      <c r="B418" s="243"/>
      <c r="C418" s="244"/>
      <c r="D418" s="217" t="s">
        <v>172</v>
      </c>
      <c r="E418" s="245" t="s">
        <v>19</v>
      </c>
      <c r="F418" s="246" t="s">
        <v>176</v>
      </c>
      <c r="G418" s="244"/>
      <c r="H418" s="247">
        <v>2.73</v>
      </c>
      <c r="I418" s="248"/>
      <c r="J418" s="244"/>
      <c r="K418" s="244"/>
      <c r="L418" s="249"/>
      <c r="M418" s="250"/>
      <c r="N418" s="251"/>
      <c r="O418" s="251"/>
      <c r="P418" s="251"/>
      <c r="Q418" s="251"/>
      <c r="R418" s="251"/>
      <c r="S418" s="251"/>
      <c r="T418" s="252"/>
      <c r="U418" s="15"/>
      <c r="V418" s="15"/>
      <c r="W418" s="15"/>
      <c r="X418" s="15"/>
      <c r="Y418" s="15"/>
      <c r="Z418" s="15"/>
      <c r="AA418" s="15"/>
      <c r="AB418" s="15"/>
      <c r="AC418" s="15"/>
      <c r="AD418" s="15"/>
      <c r="AE418" s="15"/>
      <c r="AT418" s="253" t="s">
        <v>172</v>
      </c>
      <c r="AU418" s="253" t="s">
        <v>168</v>
      </c>
      <c r="AV418" s="15" t="s">
        <v>167</v>
      </c>
      <c r="AW418" s="15" t="s">
        <v>33</v>
      </c>
      <c r="AX418" s="15" t="s">
        <v>80</v>
      </c>
      <c r="AY418" s="253" t="s">
        <v>158</v>
      </c>
    </row>
    <row r="419" s="2" customFormat="1" ht="24.15" customHeight="1">
      <c r="A419" s="38"/>
      <c r="B419" s="39"/>
      <c r="C419" s="254" t="s">
        <v>346</v>
      </c>
      <c r="D419" s="254" t="s">
        <v>205</v>
      </c>
      <c r="E419" s="255" t="s">
        <v>347</v>
      </c>
      <c r="F419" s="256" t="s">
        <v>348</v>
      </c>
      <c r="G419" s="257" t="s">
        <v>165</v>
      </c>
      <c r="H419" s="258">
        <v>3.0030000000000001</v>
      </c>
      <c r="I419" s="259"/>
      <c r="J419" s="260">
        <f>ROUND(I419*H419,2)</f>
        <v>0</v>
      </c>
      <c r="K419" s="256" t="s">
        <v>166</v>
      </c>
      <c r="L419" s="261"/>
      <c r="M419" s="262" t="s">
        <v>19</v>
      </c>
      <c r="N419" s="263" t="s">
        <v>44</v>
      </c>
      <c r="O419" s="84"/>
      <c r="P419" s="213">
        <f>O419*H419</f>
        <v>0</v>
      </c>
      <c r="Q419" s="213">
        <v>0.0047999999999999996</v>
      </c>
      <c r="R419" s="213">
        <f>Q419*H419</f>
        <v>0.014414399999999999</v>
      </c>
      <c r="S419" s="213">
        <v>0</v>
      </c>
      <c r="T419" s="214">
        <f>S419*H419</f>
        <v>0</v>
      </c>
      <c r="U419" s="38"/>
      <c r="V419" s="38"/>
      <c r="W419" s="38"/>
      <c r="X419" s="38"/>
      <c r="Y419" s="38"/>
      <c r="Z419" s="38"/>
      <c r="AA419" s="38"/>
      <c r="AB419" s="38"/>
      <c r="AC419" s="38"/>
      <c r="AD419" s="38"/>
      <c r="AE419" s="38"/>
      <c r="AR419" s="215" t="s">
        <v>204</v>
      </c>
      <c r="AT419" s="215" t="s">
        <v>205</v>
      </c>
      <c r="AU419" s="215" t="s">
        <v>168</v>
      </c>
      <c r="AY419" s="17" t="s">
        <v>158</v>
      </c>
      <c r="BE419" s="216">
        <f>IF(N419="základní",J419,0)</f>
        <v>0</v>
      </c>
      <c r="BF419" s="216">
        <f>IF(N419="snížená",J419,0)</f>
        <v>0</v>
      </c>
      <c r="BG419" s="216">
        <f>IF(N419="zákl. přenesená",J419,0)</f>
        <v>0</v>
      </c>
      <c r="BH419" s="216">
        <f>IF(N419="sníž. přenesená",J419,0)</f>
        <v>0</v>
      </c>
      <c r="BI419" s="216">
        <f>IF(N419="nulová",J419,0)</f>
        <v>0</v>
      </c>
      <c r="BJ419" s="17" t="s">
        <v>168</v>
      </c>
      <c r="BK419" s="216">
        <f>ROUND(I419*H419,2)</f>
        <v>0</v>
      </c>
      <c r="BL419" s="17" t="s">
        <v>167</v>
      </c>
      <c r="BM419" s="215" t="s">
        <v>349</v>
      </c>
    </row>
    <row r="420" s="14" customFormat="1">
      <c r="A420" s="14"/>
      <c r="B420" s="232"/>
      <c r="C420" s="233"/>
      <c r="D420" s="217" t="s">
        <v>172</v>
      </c>
      <c r="E420" s="233"/>
      <c r="F420" s="235" t="s">
        <v>350</v>
      </c>
      <c r="G420" s="233"/>
      <c r="H420" s="236">
        <v>3.0030000000000001</v>
      </c>
      <c r="I420" s="237"/>
      <c r="J420" s="233"/>
      <c r="K420" s="233"/>
      <c r="L420" s="238"/>
      <c r="M420" s="239"/>
      <c r="N420" s="240"/>
      <c r="O420" s="240"/>
      <c r="P420" s="240"/>
      <c r="Q420" s="240"/>
      <c r="R420" s="240"/>
      <c r="S420" s="240"/>
      <c r="T420" s="241"/>
      <c r="U420" s="14"/>
      <c r="V420" s="14"/>
      <c r="W420" s="14"/>
      <c r="X420" s="14"/>
      <c r="Y420" s="14"/>
      <c r="Z420" s="14"/>
      <c r="AA420" s="14"/>
      <c r="AB420" s="14"/>
      <c r="AC420" s="14"/>
      <c r="AD420" s="14"/>
      <c r="AE420" s="14"/>
      <c r="AT420" s="242" t="s">
        <v>172</v>
      </c>
      <c r="AU420" s="242" t="s">
        <v>168</v>
      </c>
      <c r="AV420" s="14" t="s">
        <v>168</v>
      </c>
      <c r="AW420" s="14" t="s">
        <v>4</v>
      </c>
      <c r="AX420" s="14" t="s">
        <v>80</v>
      </c>
      <c r="AY420" s="242" t="s">
        <v>158</v>
      </c>
    </row>
    <row r="421" s="2" customFormat="1" ht="49.05" customHeight="1">
      <c r="A421" s="38"/>
      <c r="B421" s="39"/>
      <c r="C421" s="204" t="s">
        <v>351</v>
      </c>
      <c r="D421" s="204" t="s">
        <v>162</v>
      </c>
      <c r="E421" s="205" t="s">
        <v>352</v>
      </c>
      <c r="F421" s="206" t="s">
        <v>353</v>
      </c>
      <c r="G421" s="207" t="s">
        <v>284</v>
      </c>
      <c r="H421" s="208">
        <v>132</v>
      </c>
      <c r="I421" s="209"/>
      <c r="J421" s="210">
        <f>ROUND(I421*H421,2)</f>
        <v>0</v>
      </c>
      <c r="K421" s="206" t="s">
        <v>166</v>
      </c>
      <c r="L421" s="44"/>
      <c r="M421" s="211" t="s">
        <v>19</v>
      </c>
      <c r="N421" s="212" t="s">
        <v>44</v>
      </c>
      <c r="O421" s="84"/>
      <c r="P421" s="213">
        <f>O421*H421</f>
        <v>0</v>
      </c>
      <c r="Q421" s="213">
        <v>0.0033899999999999998</v>
      </c>
      <c r="R421" s="213">
        <f>Q421*H421</f>
        <v>0.44747999999999999</v>
      </c>
      <c r="S421" s="213">
        <v>0</v>
      </c>
      <c r="T421" s="214">
        <f>S421*H421</f>
        <v>0</v>
      </c>
      <c r="U421" s="38"/>
      <c r="V421" s="38"/>
      <c r="W421" s="38"/>
      <c r="X421" s="38"/>
      <c r="Y421" s="38"/>
      <c r="Z421" s="38"/>
      <c r="AA421" s="38"/>
      <c r="AB421" s="38"/>
      <c r="AC421" s="38"/>
      <c r="AD421" s="38"/>
      <c r="AE421" s="38"/>
      <c r="AR421" s="215" t="s">
        <v>167</v>
      </c>
      <c r="AT421" s="215" t="s">
        <v>162</v>
      </c>
      <c r="AU421" s="215" t="s">
        <v>168</v>
      </c>
      <c r="AY421" s="17" t="s">
        <v>158</v>
      </c>
      <c r="BE421" s="216">
        <f>IF(N421="základní",J421,0)</f>
        <v>0</v>
      </c>
      <c r="BF421" s="216">
        <f>IF(N421="snížená",J421,0)</f>
        <v>0</v>
      </c>
      <c r="BG421" s="216">
        <f>IF(N421="zákl. přenesená",J421,0)</f>
        <v>0</v>
      </c>
      <c r="BH421" s="216">
        <f>IF(N421="sníž. přenesená",J421,0)</f>
        <v>0</v>
      </c>
      <c r="BI421" s="216">
        <f>IF(N421="nulová",J421,0)</f>
        <v>0</v>
      </c>
      <c r="BJ421" s="17" t="s">
        <v>168</v>
      </c>
      <c r="BK421" s="216">
        <f>ROUND(I421*H421,2)</f>
        <v>0</v>
      </c>
      <c r="BL421" s="17" t="s">
        <v>167</v>
      </c>
      <c r="BM421" s="215" t="s">
        <v>354</v>
      </c>
    </row>
    <row r="422" s="2" customFormat="1">
      <c r="A422" s="38"/>
      <c r="B422" s="39"/>
      <c r="C422" s="40"/>
      <c r="D422" s="217" t="s">
        <v>170</v>
      </c>
      <c r="E422" s="40"/>
      <c r="F422" s="218" t="s">
        <v>355</v>
      </c>
      <c r="G422" s="40"/>
      <c r="H422" s="40"/>
      <c r="I422" s="219"/>
      <c r="J422" s="40"/>
      <c r="K422" s="40"/>
      <c r="L422" s="44"/>
      <c r="M422" s="220"/>
      <c r="N422" s="221"/>
      <c r="O422" s="84"/>
      <c r="P422" s="84"/>
      <c r="Q422" s="84"/>
      <c r="R422" s="84"/>
      <c r="S422" s="84"/>
      <c r="T422" s="85"/>
      <c r="U422" s="38"/>
      <c r="V422" s="38"/>
      <c r="W422" s="38"/>
      <c r="X422" s="38"/>
      <c r="Y422" s="38"/>
      <c r="Z422" s="38"/>
      <c r="AA422" s="38"/>
      <c r="AB422" s="38"/>
      <c r="AC422" s="38"/>
      <c r="AD422" s="38"/>
      <c r="AE422" s="38"/>
      <c r="AT422" s="17" t="s">
        <v>170</v>
      </c>
      <c r="AU422" s="17" t="s">
        <v>168</v>
      </c>
    </row>
    <row r="423" s="13" customFormat="1">
      <c r="A423" s="13"/>
      <c r="B423" s="222"/>
      <c r="C423" s="223"/>
      <c r="D423" s="217" t="s">
        <v>172</v>
      </c>
      <c r="E423" s="224" t="s">
        <v>19</v>
      </c>
      <c r="F423" s="225" t="s">
        <v>243</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172</v>
      </c>
      <c r="AU423" s="231" t="s">
        <v>168</v>
      </c>
      <c r="AV423" s="13" t="s">
        <v>80</v>
      </c>
      <c r="AW423" s="13" t="s">
        <v>33</v>
      </c>
      <c r="AX423" s="13" t="s">
        <v>72</v>
      </c>
      <c r="AY423" s="231" t="s">
        <v>158</v>
      </c>
    </row>
    <row r="424" s="14" customFormat="1">
      <c r="A424" s="14"/>
      <c r="B424" s="232"/>
      <c r="C424" s="233"/>
      <c r="D424" s="217" t="s">
        <v>172</v>
      </c>
      <c r="E424" s="234" t="s">
        <v>19</v>
      </c>
      <c r="F424" s="235" t="s">
        <v>356</v>
      </c>
      <c r="G424" s="233"/>
      <c r="H424" s="236">
        <v>64.799999999999997</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172</v>
      </c>
      <c r="AU424" s="242" t="s">
        <v>168</v>
      </c>
      <c r="AV424" s="14" t="s">
        <v>168</v>
      </c>
      <c r="AW424" s="14" t="s">
        <v>33</v>
      </c>
      <c r="AX424" s="14" t="s">
        <v>72</v>
      </c>
      <c r="AY424" s="242" t="s">
        <v>158</v>
      </c>
    </row>
    <row r="425" s="14" customFormat="1">
      <c r="A425" s="14"/>
      <c r="B425" s="232"/>
      <c r="C425" s="233"/>
      <c r="D425" s="217" t="s">
        <v>172</v>
      </c>
      <c r="E425" s="234" t="s">
        <v>19</v>
      </c>
      <c r="F425" s="235" t="s">
        <v>357</v>
      </c>
      <c r="G425" s="233"/>
      <c r="H425" s="236">
        <v>39.600000000000001</v>
      </c>
      <c r="I425" s="237"/>
      <c r="J425" s="233"/>
      <c r="K425" s="233"/>
      <c r="L425" s="238"/>
      <c r="M425" s="239"/>
      <c r="N425" s="240"/>
      <c r="O425" s="240"/>
      <c r="P425" s="240"/>
      <c r="Q425" s="240"/>
      <c r="R425" s="240"/>
      <c r="S425" s="240"/>
      <c r="T425" s="241"/>
      <c r="U425" s="14"/>
      <c r="V425" s="14"/>
      <c r="W425" s="14"/>
      <c r="X425" s="14"/>
      <c r="Y425" s="14"/>
      <c r="Z425" s="14"/>
      <c r="AA425" s="14"/>
      <c r="AB425" s="14"/>
      <c r="AC425" s="14"/>
      <c r="AD425" s="14"/>
      <c r="AE425" s="14"/>
      <c r="AT425" s="242" t="s">
        <v>172</v>
      </c>
      <c r="AU425" s="242" t="s">
        <v>168</v>
      </c>
      <c r="AV425" s="14" t="s">
        <v>168</v>
      </c>
      <c r="AW425" s="14" t="s">
        <v>33</v>
      </c>
      <c r="AX425" s="14" t="s">
        <v>72</v>
      </c>
      <c r="AY425" s="242" t="s">
        <v>158</v>
      </c>
    </row>
    <row r="426" s="14" customFormat="1">
      <c r="A426" s="14"/>
      <c r="B426" s="232"/>
      <c r="C426" s="233"/>
      <c r="D426" s="217" t="s">
        <v>172</v>
      </c>
      <c r="E426" s="234" t="s">
        <v>19</v>
      </c>
      <c r="F426" s="235" t="s">
        <v>358</v>
      </c>
      <c r="G426" s="233"/>
      <c r="H426" s="236">
        <v>8.1999999999999993</v>
      </c>
      <c r="I426" s="237"/>
      <c r="J426" s="233"/>
      <c r="K426" s="233"/>
      <c r="L426" s="238"/>
      <c r="M426" s="239"/>
      <c r="N426" s="240"/>
      <c r="O426" s="240"/>
      <c r="P426" s="240"/>
      <c r="Q426" s="240"/>
      <c r="R426" s="240"/>
      <c r="S426" s="240"/>
      <c r="T426" s="241"/>
      <c r="U426" s="14"/>
      <c r="V426" s="14"/>
      <c r="W426" s="14"/>
      <c r="X426" s="14"/>
      <c r="Y426" s="14"/>
      <c r="Z426" s="14"/>
      <c r="AA426" s="14"/>
      <c r="AB426" s="14"/>
      <c r="AC426" s="14"/>
      <c r="AD426" s="14"/>
      <c r="AE426" s="14"/>
      <c r="AT426" s="242" t="s">
        <v>172</v>
      </c>
      <c r="AU426" s="242" t="s">
        <v>168</v>
      </c>
      <c r="AV426" s="14" t="s">
        <v>168</v>
      </c>
      <c r="AW426" s="14" t="s">
        <v>33</v>
      </c>
      <c r="AX426" s="14" t="s">
        <v>72</v>
      </c>
      <c r="AY426" s="242" t="s">
        <v>158</v>
      </c>
    </row>
    <row r="427" s="14" customFormat="1">
      <c r="A427" s="14"/>
      <c r="B427" s="232"/>
      <c r="C427" s="233"/>
      <c r="D427" s="217" t="s">
        <v>172</v>
      </c>
      <c r="E427" s="234" t="s">
        <v>19</v>
      </c>
      <c r="F427" s="235" t="s">
        <v>359</v>
      </c>
      <c r="G427" s="233"/>
      <c r="H427" s="236">
        <v>4.7999999999999998</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172</v>
      </c>
      <c r="AU427" s="242" t="s">
        <v>168</v>
      </c>
      <c r="AV427" s="14" t="s">
        <v>168</v>
      </c>
      <c r="AW427" s="14" t="s">
        <v>33</v>
      </c>
      <c r="AX427" s="14" t="s">
        <v>72</v>
      </c>
      <c r="AY427" s="242" t="s">
        <v>158</v>
      </c>
    </row>
    <row r="428" s="14" customFormat="1">
      <c r="A428" s="14"/>
      <c r="B428" s="232"/>
      <c r="C428" s="233"/>
      <c r="D428" s="217" t="s">
        <v>172</v>
      </c>
      <c r="E428" s="234" t="s">
        <v>19</v>
      </c>
      <c r="F428" s="235" t="s">
        <v>360</v>
      </c>
      <c r="G428" s="233"/>
      <c r="H428" s="236">
        <v>6.2999999999999998</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172</v>
      </c>
      <c r="AU428" s="242" t="s">
        <v>168</v>
      </c>
      <c r="AV428" s="14" t="s">
        <v>168</v>
      </c>
      <c r="AW428" s="14" t="s">
        <v>33</v>
      </c>
      <c r="AX428" s="14" t="s">
        <v>72</v>
      </c>
      <c r="AY428" s="242" t="s">
        <v>158</v>
      </c>
    </row>
    <row r="429" s="14" customFormat="1">
      <c r="A429" s="14"/>
      <c r="B429" s="232"/>
      <c r="C429" s="233"/>
      <c r="D429" s="217" t="s">
        <v>172</v>
      </c>
      <c r="E429" s="234" t="s">
        <v>19</v>
      </c>
      <c r="F429" s="235" t="s">
        <v>361</v>
      </c>
      <c r="G429" s="233"/>
      <c r="H429" s="236">
        <v>3.7999999999999998</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172</v>
      </c>
      <c r="AU429" s="242" t="s">
        <v>168</v>
      </c>
      <c r="AV429" s="14" t="s">
        <v>168</v>
      </c>
      <c r="AW429" s="14" t="s">
        <v>33</v>
      </c>
      <c r="AX429" s="14" t="s">
        <v>72</v>
      </c>
      <c r="AY429" s="242" t="s">
        <v>158</v>
      </c>
    </row>
    <row r="430" s="13" customFormat="1">
      <c r="A430" s="13"/>
      <c r="B430" s="222"/>
      <c r="C430" s="223"/>
      <c r="D430" s="217" t="s">
        <v>172</v>
      </c>
      <c r="E430" s="224" t="s">
        <v>19</v>
      </c>
      <c r="F430" s="225" t="s">
        <v>240</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362</v>
      </c>
      <c r="G431" s="233"/>
      <c r="H431" s="236">
        <v>4.5</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5" customFormat="1">
      <c r="A432" s="15"/>
      <c r="B432" s="243"/>
      <c r="C432" s="244"/>
      <c r="D432" s="217" t="s">
        <v>172</v>
      </c>
      <c r="E432" s="245" t="s">
        <v>19</v>
      </c>
      <c r="F432" s="246" t="s">
        <v>176</v>
      </c>
      <c r="G432" s="244"/>
      <c r="H432" s="247">
        <v>132</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172</v>
      </c>
      <c r="AU432" s="253" t="s">
        <v>168</v>
      </c>
      <c r="AV432" s="15" t="s">
        <v>167</v>
      </c>
      <c r="AW432" s="15" t="s">
        <v>33</v>
      </c>
      <c r="AX432" s="15" t="s">
        <v>80</v>
      </c>
      <c r="AY432" s="253" t="s">
        <v>158</v>
      </c>
    </row>
    <row r="433" s="2" customFormat="1" ht="14.4" customHeight="1">
      <c r="A433" s="38"/>
      <c r="B433" s="39"/>
      <c r="C433" s="254" t="s">
        <v>363</v>
      </c>
      <c r="D433" s="254" t="s">
        <v>205</v>
      </c>
      <c r="E433" s="255" t="s">
        <v>364</v>
      </c>
      <c r="F433" s="256" t="s">
        <v>365</v>
      </c>
      <c r="G433" s="257" t="s">
        <v>165</v>
      </c>
      <c r="H433" s="258">
        <v>39.405000000000001</v>
      </c>
      <c r="I433" s="259"/>
      <c r="J433" s="260">
        <f>ROUND(I433*H433,2)</f>
        <v>0</v>
      </c>
      <c r="K433" s="256" t="s">
        <v>166</v>
      </c>
      <c r="L433" s="261"/>
      <c r="M433" s="262" t="s">
        <v>19</v>
      </c>
      <c r="N433" s="263" t="s">
        <v>44</v>
      </c>
      <c r="O433" s="84"/>
      <c r="P433" s="213">
        <f>O433*H433</f>
        <v>0</v>
      </c>
      <c r="Q433" s="213">
        <v>0.00044999999999999999</v>
      </c>
      <c r="R433" s="213">
        <f>Q433*H433</f>
        <v>0.017732250000000001</v>
      </c>
      <c r="S433" s="213">
        <v>0</v>
      </c>
      <c r="T433" s="214">
        <f>S433*H433</f>
        <v>0</v>
      </c>
      <c r="U433" s="38"/>
      <c r="V433" s="38"/>
      <c r="W433" s="38"/>
      <c r="X433" s="38"/>
      <c r="Y433" s="38"/>
      <c r="Z433" s="38"/>
      <c r="AA433" s="38"/>
      <c r="AB433" s="38"/>
      <c r="AC433" s="38"/>
      <c r="AD433" s="38"/>
      <c r="AE433" s="38"/>
      <c r="AR433" s="215" t="s">
        <v>204</v>
      </c>
      <c r="AT433" s="215" t="s">
        <v>205</v>
      </c>
      <c r="AU433" s="215" t="s">
        <v>168</v>
      </c>
      <c r="AY433" s="17" t="s">
        <v>158</v>
      </c>
      <c r="BE433" s="216">
        <f>IF(N433="základní",J433,0)</f>
        <v>0</v>
      </c>
      <c r="BF433" s="216">
        <f>IF(N433="snížená",J433,0)</f>
        <v>0</v>
      </c>
      <c r="BG433" s="216">
        <f>IF(N433="zákl. přenesená",J433,0)</f>
        <v>0</v>
      </c>
      <c r="BH433" s="216">
        <f>IF(N433="sníž. přenesená",J433,0)</f>
        <v>0</v>
      </c>
      <c r="BI433" s="216">
        <f>IF(N433="nulová",J433,0)</f>
        <v>0</v>
      </c>
      <c r="BJ433" s="17" t="s">
        <v>168</v>
      </c>
      <c r="BK433" s="216">
        <f>ROUND(I433*H433,2)</f>
        <v>0</v>
      </c>
      <c r="BL433" s="17" t="s">
        <v>167</v>
      </c>
      <c r="BM433" s="215" t="s">
        <v>366</v>
      </c>
    </row>
    <row r="434" s="13" customFormat="1">
      <c r="A434" s="13"/>
      <c r="B434" s="222"/>
      <c r="C434" s="223"/>
      <c r="D434" s="217" t="s">
        <v>172</v>
      </c>
      <c r="E434" s="224" t="s">
        <v>19</v>
      </c>
      <c r="F434" s="225" t="s">
        <v>251</v>
      </c>
      <c r="G434" s="223"/>
      <c r="H434" s="224" t="s">
        <v>19</v>
      </c>
      <c r="I434" s="226"/>
      <c r="J434" s="223"/>
      <c r="K434" s="223"/>
      <c r="L434" s="227"/>
      <c r="M434" s="228"/>
      <c r="N434" s="229"/>
      <c r="O434" s="229"/>
      <c r="P434" s="229"/>
      <c r="Q434" s="229"/>
      <c r="R434" s="229"/>
      <c r="S434" s="229"/>
      <c r="T434" s="230"/>
      <c r="U434" s="13"/>
      <c r="V434" s="13"/>
      <c r="W434" s="13"/>
      <c r="X434" s="13"/>
      <c r="Y434" s="13"/>
      <c r="Z434" s="13"/>
      <c r="AA434" s="13"/>
      <c r="AB434" s="13"/>
      <c r="AC434" s="13"/>
      <c r="AD434" s="13"/>
      <c r="AE434" s="13"/>
      <c r="AT434" s="231" t="s">
        <v>172</v>
      </c>
      <c r="AU434" s="231" t="s">
        <v>168</v>
      </c>
      <c r="AV434" s="13" t="s">
        <v>80</v>
      </c>
      <c r="AW434" s="13" t="s">
        <v>33</v>
      </c>
      <c r="AX434" s="13" t="s">
        <v>72</v>
      </c>
      <c r="AY434" s="231" t="s">
        <v>158</v>
      </c>
    </row>
    <row r="435" s="14" customFormat="1">
      <c r="A435" s="14"/>
      <c r="B435" s="232"/>
      <c r="C435" s="233"/>
      <c r="D435" s="217" t="s">
        <v>172</v>
      </c>
      <c r="E435" s="234" t="s">
        <v>19</v>
      </c>
      <c r="F435" s="235" t="s">
        <v>274</v>
      </c>
      <c r="G435" s="233"/>
      <c r="H435" s="236">
        <v>17.640000000000001</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172</v>
      </c>
      <c r="AU435" s="242" t="s">
        <v>168</v>
      </c>
      <c r="AV435" s="14" t="s">
        <v>168</v>
      </c>
      <c r="AW435" s="14" t="s">
        <v>33</v>
      </c>
      <c r="AX435" s="14" t="s">
        <v>72</v>
      </c>
      <c r="AY435" s="242" t="s">
        <v>158</v>
      </c>
    </row>
    <row r="436" s="14" customFormat="1">
      <c r="A436" s="14"/>
      <c r="B436" s="232"/>
      <c r="C436" s="233"/>
      <c r="D436" s="217" t="s">
        <v>172</v>
      </c>
      <c r="E436" s="234" t="s">
        <v>19</v>
      </c>
      <c r="F436" s="235" t="s">
        <v>252</v>
      </c>
      <c r="G436" s="233"/>
      <c r="H436" s="236">
        <v>10.08</v>
      </c>
      <c r="I436" s="237"/>
      <c r="J436" s="233"/>
      <c r="K436" s="233"/>
      <c r="L436" s="238"/>
      <c r="M436" s="239"/>
      <c r="N436" s="240"/>
      <c r="O436" s="240"/>
      <c r="P436" s="240"/>
      <c r="Q436" s="240"/>
      <c r="R436" s="240"/>
      <c r="S436" s="240"/>
      <c r="T436" s="241"/>
      <c r="U436" s="14"/>
      <c r="V436" s="14"/>
      <c r="W436" s="14"/>
      <c r="X436" s="14"/>
      <c r="Y436" s="14"/>
      <c r="Z436" s="14"/>
      <c r="AA436" s="14"/>
      <c r="AB436" s="14"/>
      <c r="AC436" s="14"/>
      <c r="AD436" s="14"/>
      <c r="AE436" s="14"/>
      <c r="AT436" s="242" t="s">
        <v>172</v>
      </c>
      <c r="AU436" s="242" t="s">
        <v>168</v>
      </c>
      <c r="AV436" s="14" t="s">
        <v>168</v>
      </c>
      <c r="AW436" s="14" t="s">
        <v>33</v>
      </c>
      <c r="AX436" s="14" t="s">
        <v>72</v>
      </c>
      <c r="AY436" s="242" t="s">
        <v>158</v>
      </c>
    </row>
    <row r="437" s="14" customFormat="1">
      <c r="A437" s="14"/>
      <c r="B437" s="232"/>
      <c r="C437" s="233"/>
      <c r="D437" s="217" t="s">
        <v>172</v>
      </c>
      <c r="E437" s="234" t="s">
        <v>19</v>
      </c>
      <c r="F437" s="235" t="s">
        <v>253</v>
      </c>
      <c r="G437" s="233"/>
      <c r="H437" s="236">
        <v>2.4849999999999999</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254</v>
      </c>
      <c r="G438" s="233"/>
      <c r="H438" s="236">
        <v>1.3999999999999999</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4" customFormat="1">
      <c r="A439" s="14"/>
      <c r="B439" s="232"/>
      <c r="C439" s="233"/>
      <c r="D439" s="217" t="s">
        <v>172</v>
      </c>
      <c r="E439" s="234" t="s">
        <v>19</v>
      </c>
      <c r="F439" s="235" t="s">
        <v>255</v>
      </c>
      <c r="G439" s="233"/>
      <c r="H439" s="236">
        <v>1.9079999999999999</v>
      </c>
      <c r="I439" s="237"/>
      <c r="J439" s="233"/>
      <c r="K439" s="233"/>
      <c r="L439" s="238"/>
      <c r="M439" s="239"/>
      <c r="N439" s="240"/>
      <c r="O439" s="240"/>
      <c r="P439" s="240"/>
      <c r="Q439" s="240"/>
      <c r="R439" s="240"/>
      <c r="S439" s="240"/>
      <c r="T439" s="241"/>
      <c r="U439" s="14"/>
      <c r="V439" s="14"/>
      <c r="W439" s="14"/>
      <c r="X439" s="14"/>
      <c r="Y439" s="14"/>
      <c r="Z439" s="14"/>
      <c r="AA439" s="14"/>
      <c r="AB439" s="14"/>
      <c r="AC439" s="14"/>
      <c r="AD439" s="14"/>
      <c r="AE439" s="14"/>
      <c r="AT439" s="242" t="s">
        <v>172</v>
      </c>
      <c r="AU439" s="242" t="s">
        <v>168</v>
      </c>
      <c r="AV439" s="14" t="s">
        <v>168</v>
      </c>
      <c r="AW439" s="14" t="s">
        <v>33</v>
      </c>
      <c r="AX439" s="14" t="s">
        <v>72</v>
      </c>
      <c r="AY439" s="242" t="s">
        <v>158</v>
      </c>
    </row>
    <row r="440" s="14" customFormat="1">
      <c r="A440" s="14"/>
      <c r="B440" s="232"/>
      <c r="C440" s="233"/>
      <c r="D440" s="217" t="s">
        <v>172</v>
      </c>
      <c r="E440" s="234" t="s">
        <v>19</v>
      </c>
      <c r="F440" s="235" t="s">
        <v>256</v>
      </c>
      <c r="G440" s="233"/>
      <c r="H440" s="236">
        <v>1.05</v>
      </c>
      <c r="I440" s="237"/>
      <c r="J440" s="233"/>
      <c r="K440" s="233"/>
      <c r="L440" s="238"/>
      <c r="M440" s="239"/>
      <c r="N440" s="240"/>
      <c r="O440" s="240"/>
      <c r="P440" s="240"/>
      <c r="Q440" s="240"/>
      <c r="R440" s="240"/>
      <c r="S440" s="240"/>
      <c r="T440" s="241"/>
      <c r="U440" s="14"/>
      <c r="V440" s="14"/>
      <c r="W440" s="14"/>
      <c r="X440" s="14"/>
      <c r="Y440" s="14"/>
      <c r="Z440" s="14"/>
      <c r="AA440" s="14"/>
      <c r="AB440" s="14"/>
      <c r="AC440" s="14"/>
      <c r="AD440" s="14"/>
      <c r="AE440" s="14"/>
      <c r="AT440" s="242" t="s">
        <v>172</v>
      </c>
      <c r="AU440" s="242" t="s">
        <v>168</v>
      </c>
      <c r="AV440" s="14" t="s">
        <v>168</v>
      </c>
      <c r="AW440" s="14" t="s">
        <v>33</v>
      </c>
      <c r="AX440" s="14" t="s">
        <v>72</v>
      </c>
      <c r="AY440" s="242" t="s">
        <v>158</v>
      </c>
    </row>
    <row r="441" s="13" customFormat="1">
      <c r="A441" s="13"/>
      <c r="B441" s="222"/>
      <c r="C441" s="223"/>
      <c r="D441" s="217" t="s">
        <v>172</v>
      </c>
      <c r="E441" s="224" t="s">
        <v>19</v>
      </c>
      <c r="F441" s="225" t="s">
        <v>240</v>
      </c>
      <c r="G441" s="223"/>
      <c r="H441" s="224" t="s">
        <v>19</v>
      </c>
      <c r="I441" s="226"/>
      <c r="J441" s="223"/>
      <c r="K441" s="223"/>
      <c r="L441" s="227"/>
      <c r="M441" s="228"/>
      <c r="N441" s="229"/>
      <c r="O441" s="229"/>
      <c r="P441" s="229"/>
      <c r="Q441" s="229"/>
      <c r="R441" s="229"/>
      <c r="S441" s="229"/>
      <c r="T441" s="230"/>
      <c r="U441" s="13"/>
      <c r="V441" s="13"/>
      <c r="W441" s="13"/>
      <c r="X441" s="13"/>
      <c r="Y441" s="13"/>
      <c r="Z441" s="13"/>
      <c r="AA441" s="13"/>
      <c r="AB441" s="13"/>
      <c r="AC441" s="13"/>
      <c r="AD441" s="13"/>
      <c r="AE441" s="13"/>
      <c r="AT441" s="231" t="s">
        <v>172</v>
      </c>
      <c r="AU441" s="231" t="s">
        <v>168</v>
      </c>
      <c r="AV441" s="13" t="s">
        <v>80</v>
      </c>
      <c r="AW441" s="13" t="s">
        <v>33</v>
      </c>
      <c r="AX441" s="13" t="s">
        <v>72</v>
      </c>
      <c r="AY441" s="231" t="s">
        <v>158</v>
      </c>
    </row>
    <row r="442" s="14" customFormat="1">
      <c r="A442" s="14"/>
      <c r="B442" s="232"/>
      <c r="C442" s="233"/>
      <c r="D442" s="217" t="s">
        <v>172</v>
      </c>
      <c r="E442" s="234" t="s">
        <v>19</v>
      </c>
      <c r="F442" s="235" t="s">
        <v>257</v>
      </c>
      <c r="G442" s="233"/>
      <c r="H442" s="236">
        <v>1.26</v>
      </c>
      <c r="I442" s="237"/>
      <c r="J442" s="233"/>
      <c r="K442" s="233"/>
      <c r="L442" s="238"/>
      <c r="M442" s="239"/>
      <c r="N442" s="240"/>
      <c r="O442" s="240"/>
      <c r="P442" s="240"/>
      <c r="Q442" s="240"/>
      <c r="R442" s="240"/>
      <c r="S442" s="240"/>
      <c r="T442" s="241"/>
      <c r="U442" s="14"/>
      <c r="V442" s="14"/>
      <c r="W442" s="14"/>
      <c r="X442" s="14"/>
      <c r="Y442" s="14"/>
      <c r="Z442" s="14"/>
      <c r="AA442" s="14"/>
      <c r="AB442" s="14"/>
      <c r="AC442" s="14"/>
      <c r="AD442" s="14"/>
      <c r="AE442" s="14"/>
      <c r="AT442" s="242" t="s">
        <v>172</v>
      </c>
      <c r="AU442" s="242" t="s">
        <v>168</v>
      </c>
      <c r="AV442" s="14" t="s">
        <v>168</v>
      </c>
      <c r="AW442" s="14" t="s">
        <v>33</v>
      </c>
      <c r="AX442" s="14" t="s">
        <v>72</v>
      </c>
      <c r="AY442" s="242" t="s">
        <v>158</v>
      </c>
    </row>
    <row r="443" s="15" customFormat="1">
      <c r="A443" s="15"/>
      <c r="B443" s="243"/>
      <c r="C443" s="244"/>
      <c r="D443" s="217" t="s">
        <v>172</v>
      </c>
      <c r="E443" s="245" t="s">
        <v>19</v>
      </c>
      <c r="F443" s="246" t="s">
        <v>176</v>
      </c>
      <c r="G443" s="244"/>
      <c r="H443" s="247">
        <v>35.822999999999993</v>
      </c>
      <c r="I443" s="248"/>
      <c r="J443" s="244"/>
      <c r="K443" s="244"/>
      <c r="L443" s="249"/>
      <c r="M443" s="250"/>
      <c r="N443" s="251"/>
      <c r="O443" s="251"/>
      <c r="P443" s="251"/>
      <c r="Q443" s="251"/>
      <c r="R443" s="251"/>
      <c r="S443" s="251"/>
      <c r="T443" s="252"/>
      <c r="U443" s="15"/>
      <c r="V443" s="15"/>
      <c r="W443" s="15"/>
      <c r="X443" s="15"/>
      <c r="Y443" s="15"/>
      <c r="Z443" s="15"/>
      <c r="AA443" s="15"/>
      <c r="AB443" s="15"/>
      <c r="AC443" s="15"/>
      <c r="AD443" s="15"/>
      <c r="AE443" s="15"/>
      <c r="AT443" s="253" t="s">
        <v>172</v>
      </c>
      <c r="AU443" s="253" t="s">
        <v>168</v>
      </c>
      <c r="AV443" s="15" t="s">
        <v>167</v>
      </c>
      <c r="AW443" s="15" t="s">
        <v>33</v>
      </c>
      <c r="AX443" s="15" t="s">
        <v>80</v>
      </c>
      <c r="AY443" s="253" t="s">
        <v>158</v>
      </c>
    </row>
    <row r="444" s="14" customFormat="1">
      <c r="A444" s="14"/>
      <c r="B444" s="232"/>
      <c r="C444" s="233"/>
      <c r="D444" s="217" t="s">
        <v>172</v>
      </c>
      <c r="E444" s="233"/>
      <c r="F444" s="235" t="s">
        <v>367</v>
      </c>
      <c r="G444" s="233"/>
      <c r="H444" s="236">
        <v>39.405000000000001</v>
      </c>
      <c r="I444" s="237"/>
      <c r="J444" s="233"/>
      <c r="K444" s="233"/>
      <c r="L444" s="238"/>
      <c r="M444" s="239"/>
      <c r="N444" s="240"/>
      <c r="O444" s="240"/>
      <c r="P444" s="240"/>
      <c r="Q444" s="240"/>
      <c r="R444" s="240"/>
      <c r="S444" s="240"/>
      <c r="T444" s="241"/>
      <c r="U444" s="14"/>
      <c r="V444" s="14"/>
      <c r="W444" s="14"/>
      <c r="X444" s="14"/>
      <c r="Y444" s="14"/>
      <c r="Z444" s="14"/>
      <c r="AA444" s="14"/>
      <c r="AB444" s="14"/>
      <c r="AC444" s="14"/>
      <c r="AD444" s="14"/>
      <c r="AE444" s="14"/>
      <c r="AT444" s="242" t="s">
        <v>172</v>
      </c>
      <c r="AU444" s="242" t="s">
        <v>168</v>
      </c>
      <c r="AV444" s="14" t="s">
        <v>168</v>
      </c>
      <c r="AW444" s="14" t="s">
        <v>4</v>
      </c>
      <c r="AX444" s="14" t="s">
        <v>80</v>
      </c>
      <c r="AY444" s="242" t="s">
        <v>158</v>
      </c>
    </row>
    <row r="445" s="2" customFormat="1" ht="24.15" customHeight="1">
      <c r="A445" s="38"/>
      <c r="B445" s="39"/>
      <c r="C445" s="254" t="s">
        <v>368</v>
      </c>
      <c r="D445" s="254" t="s">
        <v>205</v>
      </c>
      <c r="E445" s="255" t="s">
        <v>369</v>
      </c>
      <c r="F445" s="256" t="s">
        <v>370</v>
      </c>
      <c r="G445" s="257" t="s">
        <v>165</v>
      </c>
      <c r="H445" s="258">
        <v>11.416</v>
      </c>
      <c r="I445" s="259"/>
      <c r="J445" s="260">
        <f>ROUND(I445*H445,2)</f>
        <v>0</v>
      </c>
      <c r="K445" s="256" t="s">
        <v>166</v>
      </c>
      <c r="L445" s="261"/>
      <c r="M445" s="262" t="s">
        <v>19</v>
      </c>
      <c r="N445" s="263" t="s">
        <v>44</v>
      </c>
      <c r="O445" s="84"/>
      <c r="P445" s="213">
        <f>O445*H445</f>
        <v>0</v>
      </c>
      <c r="Q445" s="213">
        <v>0.00089999999999999998</v>
      </c>
      <c r="R445" s="213">
        <f>Q445*H445</f>
        <v>0.0102744</v>
      </c>
      <c r="S445" s="213">
        <v>0</v>
      </c>
      <c r="T445" s="214">
        <f>S445*H445</f>
        <v>0</v>
      </c>
      <c r="U445" s="38"/>
      <c r="V445" s="38"/>
      <c r="W445" s="38"/>
      <c r="X445" s="38"/>
      <c r="Y445" s="38"/>
      <c r="Z445" s="38"/>
      <c r="AA445" s="38"/>
      <c r="AB445" s="38"/>
      <c r="AC445" s="38"/>
      <c r="AD445" s="38"/>
      <c r="AE445" s="38"/>
      <c r="AR445" s="215" t="s">
        <v>204</v>
      </c>
      <c r="AT445" s="215" t="s">
        <v>205</v>
      </c>
      <c r="AU445" s="215" t="s">
        <v>168</v>
      </c>
      <c r="AY445" s="17" t="s">
        <v>158</v>
      </c>
      <c r="BE445" s="216">
        <f>IF(N445="základní",J445,0)</f>
        <v>0</v>
      </c>
      <c r="BF445" s="216">
        <f>IF(N445="snížená",J445,0)</f>
        <v>0</v>
      </c>
      <c r="BG445" s="216">
        <f>IF(N445="zákl. přenesená",J445,0)</f>
        <v>0</v>
      </c>
      <c r="BH445" s="216">
        <f>IF(N445="sníž. přenesená",J445,0)</f>
        <v>0</v>
      </c>
      <c r="BI445" s="216">
        <f>IF(N445="nulová",J445,0)</f>
        <v>0</v>
      </c>
      <c r="BJ445" s="17" t="s">
        <v>168</v>
      </c>
      <c r="BK445" s="216">
        <f>ROUND(I445*H445,2)</f>
        <v>0</v>
      </c>
      <c r="BL445" s="17" t="s">
        <v>167</v>
      </c>
      <c r="BM445" s="215" t="s">
        <v>371</v>
      </c>
    </row>
    <row r="446" s="13" customFormat="1">
      <c r="A446" s="13"/>
      <c r="B446" s="222"/>
      <c r="C446" s="223"/>
      <c r="D446" s="217" t="s">
        <v>172</v>
      </c>
      <c r="E446" s="224" t="s">
        <v>19</v>
      </c>
      <c r="F446" s="225" t="s">
        <v>258</v>
      </c>
      <c r="G446" s="223"/>
      <c r="H446" s="224" t="s">
        <v>19</v>
      </c>
      <c r="I446" s="226"/>
      <c r="J446" s="223"/>
      <c r="K446" s="223"/>
      <c r="L446" s="227"/>
      <c r="M446" s="228"/>
      <c r="N446" s="229"/>
      <c r="O446" s="229"/>
      <c r="P446" s="229"/>
      <c r="Q446" s="229"/>
      <c r="R446" s="229"/>
      <c r="S446" s="229"/>
      <c r="T446" s="230"/>
      <c r="U446" s="13"/>
      <c r="V446" s="13"/>
      <c r="W446" s="13"/>
      <c r="X446" s="13"/>
      <c r="Y446" s="13"/>
      <c r="Z446" s="13"/>
      <c r="AA446" s="13"/>
      <c r="AB446" s="13"/>
      <c r="AC446" s="13"/>
      <c r="AD446" s="13"/>
      <c r="AE446" s="13"/>
      <c r="AT446" s="231" t="s">
        <v>172</v>
      </c>
      <c r="AU446" s="231" t="s">
        <v>168</v>
      </c>
      <c r="AV446" s="13" t="s">
        <v>80</v>
      </c>
      <c r="AW446" s="13" t="s">
        <v>33</v>
      </c>
      <c r="AX446" s="13" t="s">
        <v>72</v>
      </c>
      <c r="AY446" s="231" t="s">
        <v>158</v>
      </c>
    </row>
    <row r="447" s="14" customFormat="1">
      <c r="A447" s="14"/>
      <c r="B447" s="232"/>
      <c r="C447" s="233"/>
      <c r="D447" s="217" t="s">
        <v>172</v>
      </c>
      <c r="E447" s="234" t="s">
        <v>19</v>
      </c>
      <c r="F447" s="235" t="s">
        <v>259</v>
      </c>
      <c r="G447" s="233"/>
      <c r="H447" s="236">
        <v>5.04</v>
      </c>
      <c r="I447" s="237"/>
      <c r="J447" s="233"/>
      <c r="K447" s="233"/>
      <c r="L447" s="238"/>
      <c r="M447" s="239"/>
      <c r="N447" s="240"/>
      <c r="O447" s="240"/>
      <c r="P447" s="240"/>
      <c r="Q447" s="240"/>
      <c r="R447" s="240"/>
      <c r="S447" s="240"/>
      <c r="T447" s="241"/>
      <c r="U447" s="14"/>
      <c r="V447" s="14"/>
      <c r="W447" s="14"/>
      <c r="X447" s="14"/>
      <c r="Y447" s="14"/>
      <c r="Z447" s="14"/>
      <c r="AA447" s="14"/>
      <c r="AB447" s="14"/>
      <c r="AC447" s="14"/>
      <c r="AD447" s="14"/>
      <c r="AE447" s="14"/>
      <c r="AT447" s="242" t="s">
        <v>172</v>
      </c>
      <c r="AU447" s="242" t="s">
        <v>168</v>
      </c>
      <c r="AV447" s="14" t="s">
        <v>168</v>
      </c>
      <c r="AW447" s="14" t="s">
        <v>33</v>
      </c>
      <c r="AX447" s="14" t="s">
        <v>72</v>
      </c>
      <c r="AY447" s="242" t="s">
        <v>158</v>
      </c>
    </row>
    <row r="448" s="14" customFormat="1">
      <c r="A448" s="14"/>
      <c r="B448" s="232"/>
      <c r="C448" s="233"/>
      <c r="D448" s="217" t="s">
        <v>172</v>
      </c>
      <c r="E448" s="234" t="s">
        <v>19</v>
      </c>
      <c r="F448" s="235" t="s">
        <v>260</v>
      </c>
      <c r="G448" s="233"/>
      <c r="H448" s="236">
        <v>3.7799999999999998</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172</v>
      </c>
      <c r="AU448" s="242" t="s">
        <v>168</v>
      </c>
      <c r="AV448" s="14" t="s">
        <v>168</v>
      </c>
      <c r="AW448" s="14" t="s">
        <v>33</v>
      </c>
      <c r="AX448" s="14" t="s">
        <v>72</v>
      </c>
      <c r="AY448" s="242" t="s">
        <v>158</v>
      </c>
    </row>
    <row r="449" s="14" customFormat="1">
      <c r="A449" s="14"/>
      <c r="B449" s="232"/>
      <c r="C449" s="233"/>
      <c r="D449" s="217" t="s">
        <v>172</v>
      </c>
      <c r="E449" s="234" t="s">
        <v>19</v>
      </c>
      <c r="F449" s="235" t="s">
        <v>261</v>
      </c>
      <c r="G449" s="233"/>
      <c r="H449" s="236">
        <v>0.38500000000000001</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172</v>
      </c>
      <c r="AU449" s="242" t="s">
        <v>168</v>
      </c>
      <c r="AV449" s="14" t="s">
        <v>168</v>
      </c>
      <c r="AW449" s="14" t="s">
        <v>33</v>
      </c>
      <c r="AX449" s="14" t="s">
        <v>72</v>
      </c>
      <c r="AY449" s="242" t="s">
        <v>158</v>
      </c>
    </row>
    <row r="450" s="14" customFormat="1">
      <c r="A450" s="14"/>
      <c r="B450" s="232"/>
      <c r="C450" s="233"/>
      <c r="D450" s="217" t="s">
        <v>172</v>
      </c>
      <c r="E450" s="234" t="s">
        <v>19</v>
      </c>
      <c r="F450" s="235" t="s">
        <v>262</v>
      </c>
      <c r="G450" s="233"/>
      <c r="H450" s="236">
        <v>0.28000000000000003</v>
      </c>
      <c r="I450" s="237"/>
      <c r="J450" s="233"/>
      <c r="K450" s="233"/>
      <c r="L450" s="238"/>
      <c r="M450" s="239"/>
      <c r="N450" s="240"/>
      <c r="O450" s="240"/>
      <c r="P450" s="240"/>
      <c r="Q450" s="240"/>
      <c r="R450" s="240"/>
      <c r="S450" s="240"/>
      <c r="T450" s="241"/>
      <c r="U450" s="14"/>
      <c r="V450" s="14"/>
      <c r="W450" s="14"/>
      <c r="X450" s="14"/>
      <c r="Y450" s="14"/>
      <c r="Z450" s="14"/>
      <c r="AA450" s="14"/>
      <c r="AB450" s="14"/>
      <c r="AC450" s="14"/>
      <c r="AD450" s="14"/>
      <c r="AE450" s="14"/>
      <c r="AT450" s="242" t="s">
        <v>172</v>
      </c>
      <c r="AU450" s="242" t="s">
        <v>168</v>
      </c>
      <c r="AV450" s="14" t="s">
        <v>168</v>
      </c>
      <c r="AW450" s="14" t="s">
        <v>33</v>
      </c>
      <c r="AX450" s="14" t="s">
        <v>72</v>
      </c>
      <c r="AY450" s="242" t="s">
        <v>158</v>
      </c>
    </row>
    <row r="451" s="14" customFormat="1">
      <c r="A451" s="14"/>
      <c r="B451" s="232"/>
      <c r="C451" s="233"/>
      <c r="D451" s="217" t="s">
        <v>172</v>
      </c>
      <c r="E451" s="234" t="s">
        <v>19</v>
      </c>
      <c r="F451" s="235" t="s">
        <v>263</v>
      </c>
      <c r="G451" s="233"/>
      <c r="H451" s="236">
        <v>0.29799999999999999</v>
      </c>
      <c r="I451" s="237"/>
      <c r="J451" s="233"/>
      <c r="K451" s="233"/>
      <c r="L451" s="238"/>
      <c r="M451" s="239"/>
      <c r="N451" s="240"/>
      <c r="O451" s="240"/>
      <c r="P451" s="240"/>
      <c r="Q451" s="240"/>
      <c r="R451" s="240"/>
      <c r="S451" s="240"/>
      <c r="T451" s="241"/>
      <c r="U451" s="14"/>
      <c r="V451" s="14"/>
      <c r="W451" s="14"/>
      <c r="X451" s="14"/>
      <c r="Y451" s="14"/>
      <c r="Z451" s="14"/>
      <c r="AA451" s="14"/>
      <c r="AB451" s="14"/>
      <c r="AC451" s="14"/>
      <c r="AD451" s="14"/>
      <c r="AE451" s="14"/>
      <c r="AT451" s="242" t="s">
        <v>172</v>
      </c>
      <c r="AU451" s="242" t="s">
        <v>168</v>
      </c>
      <c r="AV451" s="14" t="s">
        <v>168</v>
      </c>
      <c r="AW451" s="14" t="s">
        <v>33</v>
      </c>
      <c r="AX451" s="14" t="s">
        <v>72</v>
      </c>
      <c r="AY451" s="242" t="s">
        <v>158</v>
      </c>
    </row>
    <row r="452" s="14" customFormat="1">
      <c r="A452" s="14"/>
      <c r="B452" s="232"/>
      <c r="C452" s="233"/>
      <c r="D452" s="217" t="s">
        <v>172</v>
      </c>
      <c r="E452" s="234" t="s">
        <v>19</v>
      </c>
      <c r="F452" s="235" t="s">
        <v>264</v>
      </c>
      <c r="G452" s="233"/>
      <c r="H452" s="236">
        <v>0.28000000000000003</v>
      </c>
      <c r="I452" s="237"/>
      <c r="J452" s="233"/>
      <c r="K452" s="233"/>
      <c r="L452" s="238"/>
      <c r="M452" s="239"/>
      <c r="N452" s="240"/>
      <c r="O452" s="240"/>
      <c r="P452" s="240"/>
      <c r="Q452" s="240"/>
      <c r="R452" s="240"/>
      <c r="S452" s="240"/>
      <c r="T452" s="241"/>
      <c r="U452" s="14"/>
      <c r="V452" s="14"/>
      <c r="W452" s="14"/>
      <c r="X452" s="14"/>
      <c r="Y452" s="14"/>
      <c r="Z452" s="14"/>
      <c r="AA452" s="14"/>
      <c r="AB452" s="14"/>
      <c r="AC452" s="14"/>
      <c r="AD452" s="14"/>
      <c r="AE452" s="14"/>
      <c r="AT452" s="242" t="s">
        <v>172</v>
      </c>
      <c r="AU452" s="242" t="s">
        <v>168</v>
      </c>
      <c r="AV452" s="14" t="s">
        <v>168</v>
      </c>
      <c r="AW452" s="14" t="s">
        <v>33</v>
      </c>
      <c r="AX452" s="14" t="s">
        <v>72</v>
      </c>
      <c r="AY452" s="242" t="s">
        <v>158</v>
      </c>
    </row>
    <row r="453" s="13" customFormat="1">
      <c r="A453" s="13"/>
      <c r="B453" s="222"/>
      <c r="C453" s="223"/>
      <c r="D453" s="217" t="s">
        <v>172</v>
      </c>
      <c r="E453" s="224" t="s">
        <v>19</v>
      </c>
      <c r="F453" s="225" t="s">
        <v>240</v>
      </c>
      <c r="G453" s="223"/>
      <c r="H453" s="224" t="s">
        <v>19</v>
      </c>
      <c r="I453" s="226"/>
      <c r="J453" s="223"/>
      <c r="K453" s="223"/>
      <c r="L453" s="227"/>
      <c r="M453" s="228"/>
      <c r="N453" s="229"/>
      <c r="O453" s="229"/>
      <c r="P453" s="229"/>
      <c r="Q453" s="229"/>
      <c r="R453" s="229"/>
      <c r="S453" s="229"/>
      <c r="T453" s="230"/>
      <c r="U453" s="13"/>
      <c r="V453" s="13"/>
      <c r="W453" s="13"/>
      <c r="X453" s="13"/>
      <c r="Y453" s="13"/>
      <c r="Z453" s="13"/>
      <c r="AA453" s="13"/>
      <c r="AB453" s="13"/>
      <c r="AC453" s="13"/>
      <c r="AD453" s="13"/>
      <c r="AE453" s="13"/>
      <c r="AT453" s="231" t="s">
        <v>172</v>
      </c>
      <c r="AU453" s="231" t="s">
        <v>168</v>
      </c>
      <c r="AV453" s="13" t="s">
        <v>80</v>
      </c>
      <c r="AW453" s="13" t="s">
        <v>33</v>
      </c>
      <c r="AX453" s="13" t="s">
        <v>72</v>
      </c>
      <c r="AY453" s="231" t="s">
        <v>158</v>
      </c>
    </row>
    <row r="454" s="14" customFormat="1">
      <c r="A454" s="14"/>
      <c r="B454" s="232"/>
      <c r="C454" s="233"/>
      <c r="D454" s="217" t="s">
        <v>172</v>
      </c>
      <c r="E454" s="234" t="s">
        <v>19</v>
      </c>
      <c r="F454" s="235" t="s">
        <v>265</v>
      </c>
      <c r="G454" s="233"/>
      <c r="H454" s="236">
        <v>0.315</v>
      </c>
      <c r="I454" s="237"/>
      <c r="J454" s="233"/>
      <c r="K454" s="233"/>
      <c r="L454" s="238"/>
      <c r="M454" s="239"/>
      <c r="N454" s="240"/>
      <c r="O454" s="240"/>
      <c r="P454" s="240"/>
      <c r="Q454" s="240"/>
      <c r="R454" s="240"/>
      <c r="S454" s="240"/>
      <c r="T454" s="241"/>
      <c r="U454" s="14"/>
      <c r="V454" s="14"/>
      <c r="W454" s="14"/>
      <c r="X454" s="14"/>
      <c r="Y454" s="14"/>
      <c r="Z454" s="14"/>
      <c r="AA454" s="14"/>
      <c r="AB454" s="14"/>
      <c r="AC454" s="14"/>
      <c r="AD454" s="14"/>
      <c r="AE454" s="14"/>
      <c r="AT454" s="242" t="s">
        <v>172</v>
      </c>
      <c r="AU454" s="242" t="s">
        <v>168</v>
      </c>
      <c r="AV454" s="14" t="s">
        <v>168</v>
      </c>
      <c r="AW454" s="14" t="s">
        <v>33</v>
      </c>
      <c r="AX454" s="14" t="s">
        <v>72</v>
      </c>
      <c r="AY454" s="242" t="s">
        <v>158</v>
      </c>
    </row>
    <row r="455" s="15" customFormat="1">
      <c r="A455" s="15"/>
      <c r="B455" s="243"/>
      <c r="C455" s="244"/>
      <c r="D455" s="217" t="s">
        <v>172</v>
      </c>
      <c r="E455" s="245" t="s">
        <v>19</v>
      </c>
      <c r="F455" s="246" t="s">
        <v>176</v>
      </c>
      <c r="G455" s="244"/>
      <c r="H455" s="247">
        <v>10.377999999999998</v>
      </c>
      <c r="I455" s="248"/>
      <c r="J455" s="244"/>
      <c r="K455" s="244"/>
      <c r="L455" s="249"/>
      <c r="M455" s="250"/>
      <c r="N455" s="251"/>
      <c r="O455" s="251"/>
      <c r="P455" s="251"/>
      <c r="Q455" s="251"/>
      <c r="R455" s="251"/>
      <c r="S455" s="251"/>
      <c r="T455" s="252"/>
      <c r="U455" s="15"/>
      <c r="V455" s="15"/>
      <c r="W455" s="15"/>
      <c r="X455" s="15"/>
      <c r="Y455" s="15"/>
      <c r="Z455" s="15"/>
      <c r="AA455" s="15"/>
      <c r="AB455" s="15"/>
      <c r="AC455" s="15"/>
      <c r="AD455" s="15"/>
      <c r="AE455" s="15"/>
      <c r="AT455" s="253" t="s">
        <v>172</v>
      </c>
      <c r="AU455" s="253" t="s">
        <v>168</v>
      </c>
      <c r="AV455" s="15" t="s">
        <v>167</v>
      </c>
      <c r="AW455" s="15" t="s">
        <v>33</v>
      </c>
      <c r="AX455" s="15" t="s">
        <v>80</v>
      </c>
      <c r="AY455" s="253" t="s">
        <v>158</v>
      </c>
    </row>
    <row r="456" s="14" customFormat="1">
      <c r="A456" s="14"/>
      <c r="B456" s="232"/>
      <c r="C456" s="233"/>
      <c r="D456" s="217" t="s">
        <v>172</v>
      </c>
      <c r="E456" s="233"/>
      <c r="F456" s="235" t="s">
        <v>372</v>
      </c>
      <c r="G456" s="233"/>
      <c r="H456" s="236">
        <v>11.416</v>
      </c>
      <c r="I456" s="237"/>
      <c r="J456" s="233"/>
      <c r="K456" s="233"/>
      <c r="L456" s="238"/>
      <c r="M456" s="239"/>
      <c r="N456" s="240"/>
      <c r="O456" s="240"/>
      <c r="P456" s="240"/>
      <c r="Q456" s="240"/>
      <c r="R456" s="240"/>
      <c r="S456" s="240"/>
      <c r="T456" s="241"/>
      <c r="U456" s="14"/>
      <c r="V456" s="14"/>
      <c r="W456" s="14"/>
      <c r="X456" s="14"/>
      <c r="Y456" s="14"/>
      <c r="Z456" s="14"/>
      <c r="AA456" s="14"/>
      <c r="AB456" s="14"/>
      <c r="AC456" s="14"/>
      <c r="AD456" s="14"/>
      <c r="AE456" s="14"/>
      <c r="AT456" s="242" t="s">
        <v>172</v>
      </c>
      <c r="AU456" s="242" t="s">
        <v>168</v>
      </c>
      <c r="AV456" s="14" t="s">
        <v>168</v>
      </c>
      <c r="AW456" s="14" t="s">
        <v>4</v>
      </c>
      <c r="AX456" s="14" t="s">
        <v>80</v>
      </c>
      <c r="AY456" s="242" t="s">
        <v>158</v>
      </c>
    </row>
    <row r="457" s="2" customFormat="1" ht="49.05" customHeight="1">
      <c r="A457" s="38"/>
      <c r="B457" s="39"/>
      <c r="C457" s="204" t="s">
        <v>373</v>
      </c>
      <c r="D457" s="204" t="s">
        <v>162</v>
      </c>
      <c r="E457" s="205" t="s">
        <v>352</v>
      </c>
      <c r="F457" s="206" t="s">
        <v>353</v>
      </c>
      <c r="G457" s="207" t="s">
        <v>284</v>
      </c>
      <c r="H457" s="208">
        <v>37.799999999999997</v>
      </c>
      <c r="I457" s="209"/>
      <c r="J457" s="210">
        <f>ROUND(I457*H457,2)</f>
        <v>0</v>
      </c>
      <c r="K457" s="206" t="s">
        <v>166</v>
      </c>
      <c r="L457" s="44"/>
      <c r="M457" s="211" t="s">
        <v>19</v>
      </c>
      <c r="N457" s="212" t="s">
        <v>44</v>
      </c>
      <c r="O457" s="84"/>
      <c r="P457" s="213">
        <f>O457*H457</f>
        <v>0</v>
      </c>
      <c r="Q457" s="213">
        <v>0.0033899999999999998</v>
      </c>
      <c r="R457" s="213">
        <f>Q457*H457</f>
        <v>0.12814199999999998</v>
      </c>
      <c r="S457" s="213">
        <v>0</v>
      </c>
      <c r="T457" s="214">
        <f>S457*H457</f>
        <v>0</v>
      </c>
      <c r="U457" s="38"/>
      <c r="V457" s="38"/>
      <c r="W457" s="38"/>
      <c r="X457" s="38"/>
      <c r="Y457" s="38"/>
      <c r="Z457" s="38"/>
      <c r="AA457" s="38"/>
      <c r="AB457" s="38"/>
      <c r="AC457" s="38"/>
      <c r="AD457" s="38"/>
      <c r="AE457" s="38"/>
      <c r="AR457" s="215" t="s">
        <v>167</v>
      </c>
      <c r="AT457" s="215" t="s">
        <v>162</v>
      </c>
      <c r="AU457" s="215" t="s">
        <v>168</v>
      </c>
      <c r="AY457" s="17" t="s">
        <v>158</v>
      </c>
      <c r="BE457" s="216">
        <f>IF(N457="základní",J457,0)</f>
        <v>0</v>
      </c>
      <c r="BF457" s="216">
        <f>IF(N457="snížená",J457,0)</f>
        <v>0</v>
      </c>
      <c r="BG457" s="216">
        <f>IF(N457="zákl. přenesená",J457,0)</f>
        <v>0</v>
      </c>
      <c r="BH457" s="216">
        <f>IF(N457="sníž. přenesená",J457,0)</f>
        <v>0</v>
      </c>
      <c r="BI457" s="216">
        <f>IF(N457="nulová",J457,0)</f>
        <v>0</v>
      </c>
      <c r="BJ457" s="17" t="s">
        <v>168</v>
      </c>
      <c r="BK457" s="216">
        <f>ROUND(I457*H457,2)</f>
        <v>0</v>
      </c>
      <c r="BL457" s="17" t="s">
        <v>167</v>
      </c>
      <c r="BM457" s="215" t="s">
        <v>374</v>
      </c>
    </row>
    <row r="458" s="2" customFormat="1">
      <c r="A458" s="38"/>
      <c r="B458" s="39"/>
      <c r="C458" s="40"/>
      <c r="D458" s="217" t="s">
        <v>170</v>
      </c>
      <c r="E458" s="40"/>
      <c r="F458" s="218" t="s">
        <v>355</v>
      </c>
      <c r="G458" s="40"/>
      <c r="H458" s="40"/>
      <c r="I458" s="219"/>
      <c r="J458" s="40"/>
      <c r="K458" s="40"/>
      <c r="L458" s="44"/>
      <c r="M458" s="220"/>
      <c r="N458" s="221"/>
      <c r="O458" s="84"/>
      <c r="P458" s="84"/>
      <c r="Q458" s="84"/>
      <c r="R458" s="84"/>
      <c r="S458" s="84"/>
      <c r="T458" s="85"/>
      <c r="U458" s="38"/>
      <c r="V458" s="38"/>
      <c r="W458" s="38"/>
      <c r="X458" s="38"/>
      <c r="Y458" s="38"/>
      <c r="Z458" s="38"/>
      <c r="AA458" s="38"/>
      <c r="AB458" s="38"/>
      <c r="AC458" s="38"/>
      <c r="AD458" s="38"/>
      <c r="AE458" s="38"/>
      <c r="AT458" s="17" t="s">
        <v>170</v>
      </c>
      <c r="AU458" s="17" t="s">
        <v>168</v>
      </c>
    </row>
    <row r="459" s="13" customFormat="1">
      <c r="A459" s="13"/>
      <c r="B459" s="222"/>
      <c r="C459" s="223"/>
      <c r="D459" s="217" t="s">
        <v>172</v>
      </c>
      <c r="E459" s="224" t="s">
        <v>19</v>
      </c>
      <c r="F459" s="225" t="s">
        <v>266</v>
      </c>
      <c r="G459" s="223"/>
      <c r="H459" s="224" t="s">
        <v>19</v>
      </c>
      <c r="I459" s="226"/>
      <c r="J459" s="223"/>
      <c r="K459" s="223"/>
      <c r="L459" s="227"/>
      <c r="M459" s="228"/>
      <c r="N459" s="229"/>
      <c r="O459" s="229"/>
      <c r="P459" s="229"/>
      <c r="Q459" s="229"/>
      <c r="R459" s="229"/>
      <c r="S459" s="229"/>
      <c r="T459" s="230"/>
      <c r="U459" s="13"/>
      <c r="V459" s="13"/>
      <c r="W459" s="13"/>
      <c r="X459" s="13"/>
      <c r="Y459" s="13"/>
      <c r="Z459" s="13"/>
      <c r="AA459" s="13"/>
      <c r="AB459" s="13"/>
      <c r="AC459" s="13"/>
      <c r="AD459" s="13"/>
      <c r="AE459" s="13"/>
      <c r="AT459" s="231" t="s">
        <v>172</v>
      </c>
      <c r="AU459" s="231" t="s">
        <v>168</v>
      </c>
      <c r="AV459" s="13" t="s">
        <v>80</v>
      </c>
      <c r="AW459" s="13" t="s">
        <v>33</v>
      </c>
      <c r="AX459" s="13" t="s">
        <v>72</v>
      </c>
      <c r="AY459" s="231" t="s">
        <v>158</v>
      </c>
    </row>
    <row r="460" s="14" customFormat="1">
      <c r="A460" s="14"/>
      <c r="B460" s="232"/>
      <c r="C460" s="233"/>
      <c r="D460" s="217" t="s">
        <v>172</v>
      </c>
      <c r="E460" s="234" t="s">
        <v>19</v>
      </c>
      <c r="F460" s="235" t="s">
        <v>294</v>
      </c>
      <c r="G460" s="233"/>
      <c r="H460" s="236">
        <v>16.800000000000001</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172</v>
      </c>
      <c r="AU460" s="242" t="s">
        <v>168</v>
      </c>
      <c r="AV460" s="14" t="s">
        <v>168</v>
      </c>
      <c r="AW460" s="14" t="s">
        <v>33</v>
      </c>
      <c r="AX460" s="14" t="s">
        <v>72</v>
      </c>
      <c r="AY460" s="242" t="s">
        <v>158</v>
      </c>
    </row>
    <row r="461" s="14" customFormat="1">
      <c r="A461" s="14"/>
      <c r="B461" s="232"/>
      <c r="C461" s="233"/>
      <c r="D461" s="217" t="s">
        <v>172</v>
      </c>
      <c r="E461" s="234" t="s">
        <v>19</v>
      </c>
      <c r="F461" s="235" t="s">
        <v>295</v>
      </c>
      <c r="G461" s="233"/>
      <c r="H461" s="236">
        <v>16.199999999999999</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172</v>
      </c>
      <c r="AU461" s="242" t="s">
        <v>168</v>
      </c>
      <c r="AV461" s="14" t="s">
        <v>168</v>
      </c>
      <c r="AW461" s="14" t="s">
        <v>33</v>
      </c>
      <c r="AX461" s="14" t="s">
        <v>72</v>
      </c>
      <c r="AY461" s="242" t="s">
        <v>158</v>
      </c>
    </row>
    <row r="462" s="13" customFormat="1">
      <c r="A462" s="13"/>
      <c r="B462" s="222"/>
      <c r="C462" s="223"/>
      <c r="D462" s="217" t="s">
        <v>172</v>
      </c>
      <c r="E462" s="224" t="s">
        <v>19</v>
      </c>
      <c r="F462" s="225" t="s">
        <v>182</v>
      </c>
      <c r="G462" s="223"/>
      <c r="H462" s="224" t="s">
        <v>19</v>
      </c>
      <c r="I462" s="226"/>
      <c r="J462" s="223"/>
      <c r="K462" s="223"/>
      <c r="L462" s="227"/>
      <c r="M462" s="228"/>
      <c r="N462" s="229"/>
      <c r="O462" s="229"/>
      <c r="P462" s="229"/>
      <c r="Q462" s="229"/>
      <c r="R462" s="229"/>
      <c r="S462" s="229"/>
      <c r="T462" s="230"/>
      <c r="U462" s="13"/>
      <c r="V462" s="13"/>
      <c r="W462" s="13"/>
      <c r="X462" s="13"/>
      <c r="Y462" s="13"/>
      <c r="Z462" s="13"/>
      <c r="AA462" s="13"/>
      <c r="AB462" s="13"/>
      <c r="AC462" s="13"/>
      <c r="AD462" s="13"/>
      <c r="AE462" s="13"/>
      <c r="AT462" s="231" t="s">
        <v>172</v>
      </c>
      <c r="AU462" s="231" t="s">
        <v>168</v>
      </c>
      <c r="AV462" s="13" t="s">
        <v>80</v>
      </c>
      <c r="AW462" s="13" t="s">
        <v>33</v>
      </c>
      <c r="AX462" s="13" t="s">
        <v>72</v>
      </c>
      <c r="AY462" s="231" t="s">
        <v>158</v>
      </c>
    </row>
    <row r="463" s="14" customFormat="1">
      <c r="A463" s="14"/>
      <c r="B463" s="232"/>
      <c r="C463" s="233"/>
      <c r="D463" s="217" t="s">
        <v>172</v>
      </c>
      <c r="E463" s="234" t="s">
        <v>19</v>
      </c>
      <c r="F463" s="235" t="s">
        <v>296</v>
      </c>
      <c r="G463" s="233"/>
      <c r="H463" s="236">
        <v>4.7999999999999998</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172</v>
      </c>
      <c r="AU463" s="242" t="s">
        <v>168</v>
      </c>
      <c r="AV463" s="14" t="s">
        <v>168</v>
      </c>
      <c r="AW463" s="14" t="s">
        <v>33</v>
      </c>
      <c r="AX463" s="14" t="s">
        <v>72</v>
      </c>
      <c r="AY463" s="242" t="s">
        <v>158</v>
      </c>
    </row>
    <row r="464" s="15" customFormat="1">
      <c r="A464" s="15"/>
      <c r="B464" s="243"/>
      <c r="C464" s="244"/>
      <c r="D464" s="217" t="s">
        <v>172</v>
      </c>
      <c r="E464" s="245" t="s">
        <v>19</v>
      </c>
      <c r="F464" s="246" t="s">
        <v>176</v>
      </c>
      <c r="G464" s="244"/>
      <c r="H464" s="247">
        <v>37.799999999999997</v>
      </c>
      <c r="I464" s="248"/>
      <c r="J464" s="244"/>
      <c r="K464" s="244"/>
      <c r="L464" s="249"/>
      <c r="M464" s="250"/>
      <c r="N464" s="251"/>
      <c r="O464" s="251"/>
      <c r="P464" s="251"/>
      <c r="Q464" s="251"/>
      <c r="R464" s="251"/>
      <c r="S464" s="251"/>
      <c r="T464" s="252"/>
      <c r="U464" s="15"/>
      <c r="V464" s="15"/>
      <c r="W464" s="15"/>
      <c r="X464" s="15"/>
      <c r="Y464" s="15"/>
      <c r="Z464" s="15"/>
      <c r="AA464" s="15"/>
      <c r="AB464" s="15"/>
      <c r="AC464" s="15"/>
      <c r="AD464" s="15"/>
      <c r="AE464" s="15"/>
      <c r="AT464" s="253" t="s">
        <v>172</v>
      </c>
      <c r="AU464" s="253" t="s">
        <v>168</v>
      </c>
      <c r="AV464" s="15" t="s">
        <v>167</v>
      </c>
      <c r="AW464" s="15" t="s">
        <v>33</v>
      </c>
      <c r="AX464" s="15" t="s">
        <v>80</v>
      </c>
      <c r="AY464" s="253" t="s">
        <v>158</v>
      </c>
    </row>
    <row r="465" s="2" customFormat="1" ht="24.15" customHeight="1">
      <c r="A465" s="38"/>
      <c r="B465" s="39"/>
      <c r="C465" s="254" t="s">
        <v>375</v>
      </c>
      <c r="D465" s="254" t="s">
        <v>205</v>
      </c>
      <c r="E465" s="255" t="s">
        <v>369</v>
      </c>
      <c r="F465" s="256" t="s">
        <v>370</v>
      </c>
      <c r="G465" s="257" t="s">
        <v>165</v>
      </c>
      <c r="H465" s="258">
        <v>12.474</v>
      </c>
      <c r="I465" s="259"/>
      <c r="J465" s="260">
        <f>ROUND(I465*H465,2)</f>
        <v>0</v>
      </c>
      <c r="K465" s="256" t="s">
        <v>166</v>
      </c>
      <c r="L465" s="261"/>
      <c r="M465" s="262" t="s">
        <v>19</v>
      </c>
      <c r="N465" s="263" t="s">
        <v>44</v>
      </c>
      <c r="O465" s="84"/>
      <c r="P465" s="213">
        <f>O465*H465</f>
        <v>0</v>
      </c>
      <c r="Q465" s="213">
        <v>0.00089999999999999998</v>
      </c>
      <c r="R465" s="213">
        <f>Q465*H465</f>
        <v>0.0112266</v>
      </c>
      <c r="S465" s="213">
        <v>0</v>
      </c>
      <c r="T465" s="214">
        <f>S465*H465</f>
        <v>0</v>
      </c>
      <c r="U465" s="38"/>
      <c r="V465" s="38"/>
      <c r="W465" s="38"/>
      <c r="X465" s="38"/>
      <c r="Y465" s="38"/>
      <c r="Z465" s="38"/>
      <c r="AA465" s="38"/>
      <c r="AB465" s="38"/>
      <c r="AC465" s="38"/>
      <c r="AD465" s="38"/>
      <c r="AE465" s="38"/>
      <c r="AR465" s="215" t="s">
        <v>204</v>
      </c>
      <c r="AT465" s="215" t="s">
        <v>205</v>
      </c>
      <c r="AU465" s="215" t="s">
        <v>168</v>
      </c>
      <c r="AY465" s="17" t="s">
        <v>158</v>
      </c>
      <c r="BE465" s="216">
        <f>IF(N465="základní",J465,0)</f>
        <v>0</v>
      </c>
      <c r="BF465" s="216">
        <f>IF(N465="snížená",J465,0)</f>
        <v>0</v>
      </c>
      <c r="BG465" s="216">
        <f>IF(N465="zákl. přenesená",J465,0)</f>
        <v>0</v>
      </c>
      <c r="BH465" s="216">
        <f>IF(N465="sníž. přenesená",J465,0)</f>
        <v>0</v>
      </c>
      <c r="BI465" s="216">
        <f>IF(N465="nulová",J465,0)</f>
        <v>0</v>
      </c>
      <c r="BJ465" s="17" t="s">
        <v>168</v>
      </c>
      <c r="BK465" s="216">
        <f>ROUND(I465*H465,2)</f>
        <v>0</v>
      </c>
      <c r="BL465" s="17" t="s">
        <v>167</v>
      </c>
      <c r="BM465" s="215" t="s">
        <v>376</v>
      </c>
    </row>
    <row r="466" s="13" customFormat="1">
      <c r="A466" s="13"/>
      <c r="B466" s="222"/>
      <c r="C466" s="223"/>
      <c r="D466" s="217" t="s">
        <v>172</v>
      </c>
      <c r="E466" s="224" t="s">
        <v>19</v>
      </c>
      <c r="F466" s="225" t="s">
        <v>266</v>
      </c>
      <c r="G466" s="223"/>
      <c r="H466" s="224" t="s">
        <v>19</v>
      </c>
      <c r="I466" s="226"/>
      <c r="J466" s="223"/>
      <c r="K466" s="223"/>
      <c r="L466" s="227"/>
      <c r="M466" s="228"/>
      <c r="N466" s="229"/>
      <c r="O466" s="229"/>
      <c r="P466" s="229"/>
      <c r="Q466" s="229"/>
      <c r="R466" s="229"/>
      <c r="S466" s="229"/>
      <c r="T466" s="230"/>
      <c r="U466" s="13"/>
      <c r="V466" s="13"/>
      <c r="W466" s="13"/>
      <c r="X466" s="13"/>
      <c r="Y466" s="13"/>
      <c r="Z466" s="13"/>
      <c r="AA466" s="13"/>
      <c r="AB466" s="13"/>
      <c r="AC466" s="13"/>
      <c r="AD466" s="13"/>
      <c r="AE466" s="13"/>
      <c r="AT466" s="231" t="s">
        <v>172</v>
      </c>
      <c r="AU466" s="231" t="s">
        <v>168</v>
      </c>
      <c r="AV466" s="13" t="s">
        <v>80</v>
      </c>
      <c r="AW466" s="13" t="s">
        <v>33</v>
      </c>
      <c r="AX466" s="13" t="s">
        <v>72</v>
      </c>
      <c r="AY466" s="231" t="s">
        <v>158</v>
      </c>
    </row>
    <row r="467" s="14" customFormat="1">
      <c r="A467" s="14"/>
      <c r="B467" s="232"/>
      <c r="C467" s="233"/>
      <c r="D467" s="217" t="s">
        <v>172</v>
      </c>
      <c r="E467" s="234" t="s">
        <v>19</v>
      </c>
      <c r="F467" s="235" t="s">
        <v>267</v>
      </c>
      <c r="G467" s="233"/>
      <c r="H467" s="236">
        <v>5.04</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172</v>
      </c>
      <c r="AU467" s="242" t="s">
        <v>168</v>
      </c>
      <c r="AV467" s="14" t="s">
        <v>168</v>
      </c>
      <c r="AW467" s="14" t="s">
        <v>33</v>
      </c>
      <c r="AX467" s="14" t="s">
        <v>72</v>
      </c>
      <c r="AY467" s="242" t="s">
        <v>158</v>
      </c>
    </row>
    <row r="468" s="14" customFormat="1">
      <c r="A468" s="14"/>
      <c r="B468" s="232"/>
      <c r="C468" s="233"/>
      <c r="D468" s="217" t="s">
        <v>172</v>
      </c>
      <c r="E468" s="234" t="s">
        <v>19</v>
      </c>
      <c r="F468" s="235" t="s">
        <v>268</v>
      </c>
      <c r="G468" s="233"/>
      <c r="H468" s="236">
        <v>4.8600000000000003</v>
      </c>
      <c r="I468" s="237"/>
      <c r="J468" s="233"/>
      <c r="K468" s="233"/>
      <c r="L468" s="238"/>
      <c r="M468" s="239"/>
      <c r="N468" s="240"/>
      <c r="O468" s="240"/>
      <c r="P468" s="240"/>
      <c r="Q468" s="240"/>
      <c r="R468" s="240"/>
      <c r="S468" s="240"/>
      <c r="T468" s="241"/>
      <c r="U468" s="14"/>
      <c r="V468" s="14"/>
      <c r="W468" s="14"/>
      <c r="X468" s="14"/>
      <c r="Y468" s="14"/>
      <c r="Z468" s="14"/>
      <c r="AA468" s="14"/>
      <c r="AB468" s="14"/>
      <c r="AC468" s="14"/>
      <c r="AD468" s="14"/>
      <c r="AE468" s="14"/>
      <c r="AT468" s="242" t="s">
        <v>172</v>
      </c>
      <c r="AU468" s="242" t="s">
        <v>168</v>
      </c>
      <c r="AV468" s="14" t="s">
        <v>168</v>
      </c>
      <c r="AW468" s="14" t="s">
        <v>33</v>
      </c>
      <c r="AX468" s="14" t="s">
        <v>72</v>
      </c>
      <c r="AY468" s="242" t="s">
        <v>158</v>
      </c>
    </row>
    <row r="469" s="13" customFormat="1">
      <c r="A469" s="13"/>
      <c r="B469" s="222"/>
      <c r="C469" s="223"/>
      <c r="D469" s="217" t="s">
        <v>172</v>
      </c>
      <c r="E469" s="224" t="s">
        <v>19</v>
      </c>
      <c r="F469" s="225" t="s">
        <v>182</v>
      </c>
      <c r="G469" s="223"/>
      <c r="H469" s="224" t="s">
        <v>19</v>
      </c>
      <c r="I469" s="226"/>
      <c r="J469" s="223"/>
      <c r="K469" s="223"/>
      <c r="L469" s="227"/>
      <c r="M469" s="228"/>
      <c r="N469" s="229"/>
      <c r="O469" s="229"/>
      <c r="P469" s="229"/>
      <c r="Q469" s="229"/>
      <c r="R469" s="229"/>
      <c r="S469" s="229"/>
      <c r="T469" s="230"/>
      <c r="U469" s="13"/>
      <c r="V469" s="13"/>
      <c r="W469" s="13"/>
      <c r="X469" s="13"/>
      <c r="Y469" s="13"/>
      <c r="Z469" s="13"/>
      <c r="AA469" s="13"/>
      <c r="AB469" s="13"/>
      <c r="AC469" s="13"/>
      <c r="AD469" s="13"/>
      <c r="AE469" s="13"/>
      <c r="AT469" s="231" t="s">
        <v>172</v>
      </c>
      <c r="AU469" s="231" t="s">
        <v>168</v>
      </c>
      <c r="AV469" s="13" t="s">
        <v>80</v>
      </c>
      <c r="AW469" s="13" t="s">
        <v>33</v>
      </c>
      <c r="AX469" s="13" t="s">
        <v>72</v>
      </c>
      <c r="AY469" s="231" t="s">
        <v>158</v>
      </c>
    </row>
    <row r="470" s="14" customFormat="1">
      <c r="A470" s="14"/>
      <c r="B470" s="232"/>
      <c r="C470" s="233"/>
      <c r="D470" s="217" t="s">
        <v>172</v>
      </c>
      <c r="E470" s="234" t="s">
        <v>19</v>
      </c>
      <c r="F470" s="235" t="s">
        <v>269</v>
      </c>
      <c r="G470" s="233"/>
      <c r="H470" s="236">
        <v>1.44</v>
      </c>
      <c r="I470" s="237"/>
      <c r="J470" s="233"/>
      <c r="K470" s="233"/>
      <c r="L470" s="238"/>
      <c r="M470" s="239"/>
      <c r="N470" s="240"/>
      <c r="O470" s="240"/>
      <c r="P470" s="240"/>
      <c r="Q470" s="240"/>
      <c r="R470" s="240"/>
      <c r="S470" s="240"/>
      <c r="T470" s="241"/>
      <c r="U470" s="14"/>
      <c r="V470" s="14"/>
      <c r="W470" s="14"/>
      <c r="X470" s="14"/>
      <c r="Y470" s="14"/>
      <c r="Z470" s="14"/>
      <c r="AA470" s="14"/>
      <c r="AB470" s="14"/>
      <c r="AC470" s="14"/>
      <c r="AD470" s="14"/>
      <c r="AE470" s="14"/>
      <c r="AT470" s="242" t="s">
        <v>172</v>
      </c>
      <c r="AU470" s="242" t="s">
        <v>168</v>
      </c>
      <c r="AV470" s="14" t="s">
        <v>168</v>
      </c>
      <c r="AW470" s="14" t="s">
        <v>33</v>
      </c>
      <c r="AX470" s="14" t="s">
        <v>72</v>
      </c>
      <c r="AY470" s="242" t="s">
        <v>158</v>
      </c>
    </row>
    <row r="471" s="15" customFormat="1">
      <c r="A471" s="15"/>
      <c r="B471" s="243"/>
      <c r="C471" s="244"/>
      <c r="D471" s="217" t="s">
        <v>172</v>
      </c>
      <c r="E471" s="245" t="s">
        <v>19</v>
      </c>
      <c r="F471" s="246" t="s">
        <v>176</v>
      </c>
      <c r="G471" s="244"/>
      <c r="H471" s="247">
        <v>11.34</v>
      </c>
      <c r="I471" s="248"/>
      <c r="J471" s="244"/>
      <c r="K471" s="244"/>
      <c r="L471" s="249"/>
      <c r="M471" s="250"/>
      <c r="N471" s="251"/>
      <c r="O471" s="251"/>
      <c r="P471" s="251"/>
      <c r="Q471" s="251"/>
      <c r="R471" s="251"/>
      <c r="S471" s="251"/>
      <c r="T471" s="252"/>
      <c r="U471" s="15"/>
      <c r="V471" s="15"/>
      <c r="W471" s="15"/>
      <c r="X471" s="15"/>
      <c r="Y471" s="15"/>
      <c r="Z471" s="15"/>
      <c r="AA471" s="15"/>
      <c r="AB471" s="15"/>
      <c r="AC471" s="15"/>
      <c r="AD471" s="15"/>
      <c r="AE471" s="15"/>
      <c r="AT471" s="253" t="s">
        <v>172</v>
      </c>
      <c r="AU471" s="253" t="s">
        <v>168</v>
      </c>
      <c r="AV471" s="15" t="s">
        <v>167</v>
      </c>
      <c r="AW471" s="15" t="s">
        <v>33</v>
      </c>
      <c r="AX471" s="15" t="s">
        <v>80</v>
      </c>
      <c r="AY471" s="253" t="s">
        <v>158</v>
      </c>
    </row>
    <row r="472" s="14" customFormat="1">
      <c r="A472" s="14"/>
      <c r="B472" s="232"/>
      <c r="C472" s="233"/>
      <c r="D472" s="217" t="s">
        <v>172</v>
      </c>
      <c r="E472" s="233"/>
      <c r="F472" s="235" t="s">
        <v>377</v>
      </c>
      <c r="G472" s="233"/>
      <c r="H472" s="236">
        <v>12.474</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4</v>
      </c>
      <c r="AX472" s="14" t="s">
        <v>80</v>
      </c>
      <c r="AY472" s="242" t="s">
        <v>158</v>
      </c>
    </row>
    <row r="473" s="2" customFormat="1" ht="49.05" customHeight="1">
      <c r="A473" s="38"/>
      <c r="B473" s="39"/>
      <c r="C473" s="204" t="s">
        <v>378</v>
      </c>
      <c r="D473" s="204" t="s">
        <v>162</v>
      </c>
      <c r="E473" s="205" t="s">
        <v>379</v>
      </c>
      <c r="F473" s="206" t="s">
        <v>380</v>
      </c>
      <c r="G473" s="207" t="s">
        <v>165</v>
      </c>
      <c r="H473" s="208">
        <v>7.9000000000000004</v>
      </c>
      <c r="I473" s="209"/>
      <c r="J473" s="210">
        <f>ROUND(I473*H473,2)</f>
        <v>0</v>
      </c>
      <c r="K473" s="206" t="s">
        <v>166</v>
      </c>
      <c r="L473" s="44"/>
      <c r="M473" s="211" t="s">
        <v>19</v>
      </c>
      <c r="N473" s="212" t="s">
        <v>44</v>
      </c>
      <c r="O473" s="84"/>
      <c r="P473" s="213">
        <f>O473*H473</f>
        <v>0</v>
      </c>
      <c r="Q473" s="213">
        <v>0.0095999999999999992</v>
      </c>
      <c r="R473" s="213">
        <f>Q473*H473</f>
        <v>0.075839999999999991</v>
      </c>
      <c r="S473" s="213">
        <v>0</v>
      </c>
      <c r="T473" s="214">
        <f>S473*H473</f>
        <v>0</v>
      </c>
      <c r="U473" s="38"/>
      <c r="V473" s="38"/>
      <c r="W473" s="38"/>
      <c r="X473" s="38"/>
      <c r="Y473" s="38"/>
      <c r="Z473" s="38"/>
      <c r="AA473" s="38"/>
      <c r="AB473" s="38"/>
      <c r="AC473" s="38"/>
      <c r="AD473" s="38"/>
      <c r="AE473" s="38"/>
      <c r="AR473" s="215" t="s">
        <v>167</v>
      </c>
      <c r="AT473" s="215" t="s">
        <v>162</v>
      </c>
      <c r="AU473" s="215" t="s">
        <v>168</v>
      </c>
      <c r="AY473" s="17" t="s">
        <v>158</v>
      </c>
      <c r="BE473" s="216">
        <f>IF(N473="základní",J473,0)</f>
        <v>0</v>
      </c>
      <c r="BF473" s="216">
        <f>IF(N473="snížená",J473,0)</f>
        <v>0</v>
      </c>
      <c r="BG473" s="216">
        <f>IF(N473="zákl. přenesená",J473,0)</f>
        <v>0</v>
      </c>
      <c r="BH473" s="216">
        <f>IF(N473="sníž. přenesená",J473,0)</f>
        <v>0</v>
      </c>
      <c r="BI473" s="216">
        <f>IF(N473="nulová",J473,0)</f>
        <v>0</v>
      </c>
      <c r="BJ473" s="17" t="s">
        <v>168</v>
      </c>
      <c r="BK473" s="216">
        <f>ROUND(I473*H473,2)</f>
        <v>0</v>
      </c>
      <c r="BL473" s="17" t="s">
        <v>167</v>
      </c>
      <c r="BM473" s="215" t="s">
        <v>381</v>
      </c>
    </row>
    <row r="474" s="2" customFormat="1">
      <c r="A474" s="38"/>
      <c r="B474" s="39"/>
      <c r="C474" s="40"/>
      <c r="D474" s="217" t="s">
        <v>170</v>
      </c>
      <c r="E474" s="40"/>
      <c r="F474" s="218" t="s">
        <v>203</v>
      </c>
      <c r="G474" s="40"/>
      <c r="H474" s="40"/>
      <c r="I474" s="219"/>
      <c r="J474" s="40"/>
      <c r="K474" s="40"/>
      <c r="L474" s="44"/>
      <c r="M474" s="220"/>
      <c r="N474" s="221"/>
      <c r="O474" s="84"/>
      <c r="P474" s="84"/>
      <c r="Q474" s="84"/>
      <c r="R474" s="84"/>
      <c r="S474" s="84"/>
      <c r="T474" s="85"/>
      <c r="U474" s="38"/>
      <c r="V474" s="38"/>
      <c r="W474" s="38"/>
      <c r="X474" s="38"/>
      <c r="Y474" s="38"/>
      <c r="Z474" s="38"/>
      <c r="AA474" s="38"/>
      <c r="AB474" s="38"/>
      <c r="AC474" s="38"/>
      <c r="AD474" s="38"/>
      <c r="AE474" s="38"/>
      <c r="AT474" s="17" t="s">
        <v>170</v>
      </c>
      <c r="AU474" s="17" t="s">
        <v>168</v>
      </c>
    </row>
    <row r="475" s="13" customFormat="1">
      <c r="A475" s="13"/>
      <c r="B475" s="222"/>
      <c r="C475" s="223"/>
      <c r="D475" s="217" t="s">
        <v>172</v>
      </c>
      <c r="E475" s="224" t="s">
        <v>19</v>
      </c>
      <c r="F475" s="225" t="s">
        <v>382</v>
      </c>
      <c r="G475" s="223"/>
      <c r="H475" s="224" t="s">
        <v>19</v>
      </c>
      <c r="I475" s="226"/>
      <c r="J475" s="223"/>
      <c r="K475" s="223"/>
      <c r="L475" s="227"/>
      <c r="M475" s="228"/>
      <c r="N475" s="229"/>
      <c r="O475" s="229"/>
      <c r="P475" s="229"/>
      <c r="Q475" s="229"/>
      <c r="R475" s="229"/>
      <c r="S475" s="229"/>
      <c r="T475" s="230"/>
      <c r="U475" s="13"/>
      <c r="V475" s="13"/>
      <c r="W475" s="13"/>
      <c r="X475" s="13"/>
      <c r="Y475" s="13"/>
      <c r="Z475" s="13"/>
      <c r="AA475" s="13"/>
      <c r="AB475" s="13"/>
      <c r="AC475" s="13"/>
      <c r="AD475" s="13"/>
      <c r="AE475" s="13"/>
      <c r="AT475" s="231" t="s">
        <v>172</v>
      </c>
      <c r="AU475" s="231" t="s">
        <v>168</v>
      </c>
      <c r="AV475" s="13" t="s">
        <v>80</v>
      </c>
      <c r="AW475" s="13" t="s">
        <v>33</v>
      </c>
      <c r="AX475" s="13" t="s">
        <v>72</v>
      </c>
      <c r="AY475" s="231" t="s">
        <v>158</v>
      </c>
    </row>
    <row r="476" s="14" customFormat="1">
      <c r="A476" s="14"/>
      <c r="B476" s="232"/>
      <c r="C476" s="233"/>
      <c r="D476" s="217" t="s">
        <v>172</v>
      </c>
      <c r="E476" s="234" t="s">
        <v>19</v>
      </c>
      <c r="F476" s="235" t="s">
        <v>383</v>
      </c>
      <c r="G476" s="233"/>
      <c r="H476" s="236">
        <v>10</v>
      </c>
      <c r="I476" s="237"/>
      <c r="J476" s="233"/>
      <c r="K476" s="233"/>
      <c r="L476" s="238"/>
      <c r="M476" s="239"/>
      <c r="N476" s="240"/>
      <c r="O476" s="240"/>
      <c r="P476" s="240"/>
      <c r="Q476" s="240"/>
      <c r="R476" s="240"/>
      <c r="S476" s="240"/>
      <c r="T476" s="241"/>
      <c r="U476" s="14"/>
      <c r="V476" s="14"/>
      <c r="W476" s="14"/>
      <c r="X476" s="14"/>
      <c r="Y476" s="14"/>
      <c r="Z476" s="14"/>
      <c r="AA476" s="14"/>
      <c r="AB476" s="14"/>
      <c r="AC476" s="14"/>
      <c r="AD476" s="14"/>
      <c r="AE476" s="14"/>
      <c r="AT476" s="242" t="s">
        <v>172</v>
      </c>
      <c r="AU476" s="242" t="s">
        <v>168</v>
      </c>
      <c r="AV476" s="14" t="s">
        <v>168</v>
      </c>
      <c r="AW476" s="14" t="s">
        <v>33</v>
      </c>
      <c r="AX476" s="14" t="s">
        <v>72</v>
      </c>
      <c r="AY476" s="242" t="s">
        <v>158</v>
      </c>
    </row>
    <row r="477" s="14" customFormat="1">
      <c r="A477" s="14"/>
      <c r="B477" s="232"/>
      <c r="C477" s="233"/>
      <c r="D477" s="217" t="s">
        <v>172</v>
      </c>
      <c r="E477" s="234" t="s">
        <v>19</v>
      </c>
      <c r="F477" s="235" t="s">
        <v>384</v>
      </c>
      <c r="G477" s="233"/>
      <c r="H477" s="236">
        <v>-2.1000000000000001</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172</v>
      </c>
      <c r="AU477" s="242" t="s">
        <v>168</v>
      </c>
      <c r="AV477" s="14" t="s">
        <v>168</v>
      </c>
      <c r="AW477" s="14" t="s">
        <v>33</v>
      </c>
      <c r="AX477" s="14" t="s">
        <v>72</v>
      </c>
      <c r="AY477" s="242" t="s">
        <v>158</v>
      </c>
    </row>
    <row r="478" s="15" customFormat="1">
      <c r="A478" s="15"/>
      <c r="B478" s="243"/>
      <c r="C478" s="244"/>
      <c r="D478" s="217" t="s">
        <v>172</v>
      </c>
      <c r="E478" s="245" t="s">
        <v>19</v>
      </c>
      <c r="F478" s="246" t="s">
        <v>176</v>
      </c>
      <c r="G478" s="244"/>
      <c r="H478" s="247">
        <v>7.9000000000000004</v>
      </c>
      <c r="I478" s="248"/>
      <c r="J478" s="244"/>
      <c r="K478" s="244"/>
      <c r="L478" s="249"/>
      <c r="M478" s="250"/>
      <c r="N478" s="251"/>
      <c r="O478" s="251"/>
      <c r="P478" s="251"/>
      <c r="Q478" s="251"/>
      <c r="R478" s="251"/>
      <c r="S478" s="251"/>
      <c r="T478" s="252"/>
      <c r="U478" s="15"/>
      <c r="V478" s="15"/>
      <c r="W478" s="15"/>
      <c r="X478" s="15"/>
      <c r="Y478" s="15"/>
      <c r="Z478" s="15"/>
      <c r="AA478" s="15"/>
      <c r="AB478" s="15"/>
      <c r="AC478" s="15"/>
      <c r="AD478" s="15"/>
      <c r="AE478" s="15"/>
      <c r="AT478" s="253" t="s">
        <v>172</v>
      </c>
      <c r="AU478" s="253" t="s">
        <v>168</v>
      </c>
      <c r="AV478" s="15" t="s">
        <v>167</v>
      </c>
      <c r="AW478" s="15" t="s">
        <v>33</v>
      </c>
      <c r="AX478" s="15" t="s">
        <v>80</v>
      </c>
      <c r="AY478" s="253" t="s">
        <v>158</v>
      </c>
    </row>
    <row r="479" s="2" customFormat="1" ht="24.15" customHeight="1">
      <c r="A479" s="38"/>
      <c r="B479" s="39"/>
      <c r="C479" s="254" t="s">
        <v>385</v>
      </c>
      <c r="D479" s="254" t="s">
        <v>205</v>
      </c>
      <c r="E479" s="255" t="s">
        <v>214</v>
      </c>
      <c r="F479" s="256" t="s">
        <v>215</v>
      </c>
      <c r="G479" s="257" t="s">
        <v>165</v>
      </c>
      <c r="H479" s="258">
        <v>8.6899999999999995</v>
      </c>
      <c r="I479" s="259"/>
      <c r="J479" s="260">
        <f>ROUND(I479*H479,2)</f>
        <v>0</v>
      </c>
      <c r="K479" s="256" t="s">
        <v>166</v>
      </c>
      <c r="L479" s="261"/>
      <c r="M479" s="262" t="s">
        <v>19</v>
      </c>
      <c r="N479" s="263" t="s">
        <v>44</v>
      </c>
      <c r="O479" s="84"/>
      <c r="P479" s="213">
        <f>O479*H479</f>
        <v>0</v>
      </c>
      <c r="Q479" s="213">
        <v>0.017999999999999999</v>
      </c>
      <c r="R479" s="213">
        <f>Q479*H479</f>
        <v>0.15641999999999998</v>
      </c>
      <c r="S479" s="213">
        <v>0</v>
      </c>
      <c r="T479" s="214">
        <f>S479*H479</f>
        <v>0</v>
      </c>
      <c r="U479" s="38"/>
      <c r="V479" s="38"/>
      <c r="W479" s="38"/>
      <c r="X479" s="38"/>
      <c r="Y479" s="38"/>
      <c r="Z479" s="38"/>
      <c r="AA479" s="38"/>
      <c r="AB479" s="38"/>
      <c r="AC479" s="38"/>
      <c r="AD479" s="38"/>
      <c r="AE479" s="38"/>
      <c r="AR479" s="215" t="s">
        <v>204</v>
      </c>
      <c r="AT479" s="215" t="s">
        <v>205</v>
      </c>
      <c r="AU479" s="215" t="s">
        <v>168</v>
      </c>
      <c r="AY479" s="17" t="s">
        <v>158</v>
      </c>
      <c r="BE479" s="216">
        <f>IF(N479="základní",J479,0)</f>
        <v>0</v>
      </c>
      <c r="BF479" s="216">
        <f>IF(N479="snížená",J479,0)</f>
        <v>0</v>
      </c>
      <c r="BG479" s="216">
        <f>IF(N479="zákl. přenesená",J479,0)</f>
        <v>0</v>
      </c>
      <c r="BH479" s="216">
        <f>IF(N479="sníž. přenesená",J479,0)</f>
        <v>0</v>
      </c>
      <c r="BI479" s="216">
        <f>IF(N479="nulová",J479,0)</f>
        <v>0</v>
      </c>
      <c r="BJ479" s="17" t="s">
        <v>168</v>
      </c>
      <c r="BK479" s="216">
        <f>ROUND(I479*H479,2)</f>
        <v>0</v>
      </c>
      <c r="BL479" s="17" t="s">
        <v>167</v>
      </c>
      <c r="BM479" s="215" t="s">
        <v>386</v>
      </c>
    </row>
    <row r="480" s="14" customFormat="1">
      <c r="A480" s="14"/>
      <c r="B480" s="232"/>
      <c r="C480" s="233"/>
      <c r="D480" s="217" t="s">
        <v>172</v>
      </c>
      <c r="E480" s="233"/>
      <c r="F480" s="235" t="s">
        <v>387</v>
      </c>
      <c r="G480" s="233"/>
      <c r="H480" s="236">
        <v>8.6899999999999995</v>
      </c>
      <c r="I480" s="237"/>
      <c r="J480" s="233"/>
      <c r="K480" s="233"/>
      <c r="L480" s="238"/>
      <c r="M480" s="239"/>
      <c r="N480" s="240"/>
      <c r="O480" s="240"/>
      <c r="P480" s="240"/>
      <c r="Q480" s="240"/>
      <c r="R480" s="240"/>
      <c r="S480" s="240"/>
      <c r="T480" s="241"/>
      <c r="U480" s="14"/>
      <c r="V480" s="14"/>
      <c r="W480" s="14"/>
      <c r="X480" s="14"/>
      <c r="Y480" s="14"/>
      <c r="Z480" s="14"/>
      <c r="AA480" s="14"/>
      <c r="AB480" s="14"/>
      <c r="AC480" s="14"/>
      <c r="AD480" s="14"/>
      <c r="AE480" s="14"/>
      <c r="AT480" s="242" t="s">
        <v>172</v>
      </c>
      <c r="AU480" s="242" t="s">
        <v>168</v>
      </c>
      <c r="AV480" s="14" t="s">
        <v>168</v>
      </c>
      <c r="AW480" s="14" t="s">
        <v>4</v>
      </c>
      <c r="AX480" s="14" t="s">
        <v>80</v>
      </c>
      <c r="AY480" s="242" t="s">
        <v>158</v>
      </c>
    </row>
    <row r="481" s="2" customFormat="1" ht="49.05" customHeight="1">
      <c r="A481" s="38"/>
      <c r="B481" s="39"/>
      <c r="C481" s="204" t="s">
        <v>388</v>
      </c>
      <c r="D481" s="204" t="s">
        <v>162</v>
      </c>
      <c r="E481" s="205" t="s">
        <v>389</v>
      </c>
      <c r="F481" s="206" t="s">
        <v>390</v>
      </c>
      <c r="G481" s="207" t="s">
        <v>284</v>
      </c>
      <c r="H481" s="208">
        <v>5.2000000000000002</v>
      </c>
      <c r="I481" s="209"/>
      <c r="J481" s="210">
        <f>ROUND(I481*H481,2)</f>
        <v>0</v>
      </c>
      <c r="K481" s="206" t="s">
        <v>166</v>
      </c>
      <c r="L481" s="44"/>
      <c r="M481" s="211" t="s">
        <v>19</v>
      </c>
      <c r="N481" s="212" t="s">
        <v>44</v>
      </c>
      <c r="O481" s="84"/>
      <c r="P481" s="213">
        <f>O481*H481</f>
        <v>0</v>
      </c>
      <c r="Q481" s="213">
        <v>0.0033899999999999998</v>
      </c>
      <c r="R481" s="213">
        <f>Q481*H481</f>
        <v>0.017627999999999998</v>
      </c>
      <c r="S481" s="213">
        <v>0</v>
      </c>
      <c r="T481" s="214">
        <f>S481*H481</f>
        <v>0</v>
      </c>
      <c r="U481" s="38"/>
      <c r="V481" s="38"/>
      <c r="W481" s="38"/>
      <c r="X481" s="38"/>
      <c r="Y481" s="38"/>
      <c r="Z481" s="38"/>
      <c r="AA481" s="38"/>
      <c r="AB481" s="38"/>
      <c r="AC481" s="38"/>
      <c r="AD481" s="38"/>
      <c r="AE481" s="38"/>
      <c r="AR481" s="215" t="s">
        <v>167</v>
      </c>
      <c r="AT481" s="215" t="s">
        <v>162</v>
      </c>
      <c r="AU481" s="215" t="s">
        <v>168</v>
      </c>
      <c r="AY481" s="17" t="s">
        <v>158</v>
      </c>
      <c r="BE481" s="216">
        <f>IF(N481="základní",J481,0)</f>
        <v>0</v>
      </c>
      <c r="BF481" s="216">
        <f>IF(N481="snížená",J481,0)</f>
        <v>0</v>
      </c>
      <c r="BG481" s="216">
        <f>IF(N481="zákl. přenesená",J481,0)</f>
        <v>0</v>
      </c>
      <c r="BH481" s="216">
        <f>IF(N481="sníž. přenesená",J481,0)</f>
        <v>0</v>
      </c>
      <c r="BI481" s="216">
        <f>IF(N481="nulová",J481,0)</f>
        <v>0</v>
      </c>
      <c r="BJ481" s="17" t="s">
        <v>168</v>
      </c>
      <c r="BK481" s="216">
        <f>ROUND(I481*H481,2)</f>
        <v>0</v>
      </c>
      <c r="BL481" s="17" t="s">
        <v>167</v>
      </c>
      <c r="BM481" s="215" t="s">
        <v>391</v>
      </c>
    </row>
    <row r="482" s="2" customFormat="1">
      <c r="A482" s="38"/>
      <c r="B482" s="39"/>
      <c r="C482" s="40"/>
      <c r="D482" s="217" t="s">
        <v>170</v>
      </c>
      <c r="E482" s="40"/>
      <c r="F482" s="218" t="s">
        <v>355</v>
      </c>
      <c r="G482" s="40"/>
      <c r="H482" s="40"/>
      <c r="I482" s="219"/>
      <c r="J482" s="40"/>
      <c r="K482" s="40"/>
      <c r="L482" s="44"/>
      <c r="M482" s="220"/>
      <c r="N482" s="221"/>
      <c r="O482" s="84"/>
      <c r="P482" s="84"/>
      <c r="Q482" s="84"/>
      <c r="R482" s="84"/>
      <c r="S482" s="84"/>
      <c r="T482" s="85"/>
      <c r="U482" s="38"/>
      <c r="V482" s="38"/>
      <c r="W482" s="38"/>
      <c r="X482" s="38"/>
      <c r="Y482" s="38"/>
      <c r="Z482" s="38"/>
      <c r="AA482" s="38"/>
      <c r="AB482" s="38"/>
      <c r="AC482" s="38"/>
      <c r="AD482" s="38"/>
      <c r="AE482" s="38"/>
      <c r="AT482" s="17" t="s">
        <v>170</v>
      </c>
      <c r="AU482" s="17" t="s">
        <v>168</v>
      </c>
    </row>
    <row r="483" s="13" customFormat="1">
      <c r="A483" s="13"/>
      <c r="B483" s="222"/>
      <c r="C483" s="223"/>
      <c r="D483" s="217" t="s">
        <v>172</v>
      </c>
      <c r="E483" s="224" t="s">
        <v>19</v>
      </c>
      <c r="F483" s="225" t="s">
        <v>392</v>
      </c>
      <c r="G483" s="223"/>
      <c r="H483" s="224" t="s">
        <v>19</v>
      </c>
      <c r="I483" s="226"/>
      <c r="J483" s="223"/>
      <c r="K483" s="223"/>
      <c r="L483" s="227"/>
      <c r="M483" s="228"/>
      <c r="N483" s="229"/>
      <c r="O483" s="229"/>
      <c r="P483" s="229"/>
      <c r="Q483" s="229"/>
      <c r="R483" s="229"/>
      <c r="S483" s="229"/>
      <c r="T483" s="230"/>
      <c r="U483" s="13"/>
      <c r="V483" s="13"/>
      <c r="W483" s="13"/>
      <c r="X483" s="13"/>
      <c r="Y483" s="13"/>
      <c r="Z483" s="13"/>
      <c r="AA483" s="13"/>
      <c r="AB483" s="13"/>
      <c r="AC483" s="13"/>
      <c r="AD483" s="13"/>
      <c r="AE483" s="13"/>
      <c r="AT483" s="231" t="s">
        <v>172</v>
      </c>
      <c r="AU483" s="231" t="s">
        <v>168</v>
      </c>
      <c r="AV483" s="13" t="s">
        <v>80</v>
      </c>
      <c r="AW483" s="13" t="s">
        <v>33</v>
      </c>
      <c r="AX483" s="13" t="s">
        <v>72</v>
      </c>
      <c r="AY483" s="231" t="s">
        <v>158</v>
      </c>
    </row>
    <row r="484" s="14" customFormat="1">
      <c r="A484" s="14"/>
      <c r="B484" s="232"/>
      <c r="C484" s="233"/>
      <c r="D484" s="217" t="s">
        <v>172</v>
      </c>
      <c r="E484" s="234" t="s">
        <v>19</v>
      </c>
      <c r="F484" s="235" t="s">
        <v>393</v>
      </c>
      <c r="G484" s="233"/>
      <c r="H484" s="236">
        <v>5.2000000000000002</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172</v>
      </c>
      <c r="AU484" s="242" t="s">
        <v>168</v>
      </c>
      <c r="AV484" s="14" t="s">
        <v>168</v>
      </c>
      <c r="AW484" s="14" t="s">
        <v>33</v>
      </c>
      <c r="AX484" s="14" t="s">
        <v>80</v>
      </c>
      <c r="AY484" s="242" t="s">
        <v>158</v>
      </c>
    </row>
    <row r="485" s="2" customFormat="1" ht="24.15" customHeight="1">
      <c r="A485" s="38"/>
      <c r="B485" s="39"/>
      <c r="C485" s="254" t="s">
        <v>117</v>
      </c>
      <c r="D485" s="254" t="s">
        <v>205</v>
      </c>
      <c r="E485" s="255" t="s">
        <v>394</v>
      </c>
      <c r="F485" s="256" t="s">
        <v>395</v>
      </c>
      <c r="G485" s="257" t="s">
        <v>165</v>
      </c>
      <c r="H485" s="258">
        <v>2.8599999999999999</v>
      </c>
      <c r="I485" s="259"/>
      <c r="J485" s="260">
        <f>ROUND(I485*H485,2)</f>
        <v>0</v>
      </c>
      <c r="K485" s="256" t="s">
        <v>166</v>
      </c>
      <c r="L485" s="261"/>
      <c r="M485" s="262" t="s">
        <v>19</v>
      </c>
      <c r="N485" s="263" t="s">
        <v>44</v>
      </c>
      <c r="O485" s="84"/>
      <c r="P485" s="213">
        <f>O485*H485</f>
        <v>0</v>
      </c>
      <c r="Q485" s="213">
        <v>0.0060000000000000001</v>
      </c>
      <c r="R485" s="213">
        <f>Q485*H485</f>
        <v>0.017159999999999998</v>
      </c>
      <c r="S485" s="213">
        <v>0</v>
      </c>
      <c r="T485" s="214">
        <f>S485*H485</f>
        <v>0</v>
      </c>
      <c r="U485" s="38"/>
      <c r="V485" s="38"/>
      <c r="W485" s="38"/>
      <c r="X485" s="38"/>
      <c r="Y485" s="38"/>
      <c r="Z485" s="38"/>
      <c r="AA485" s="38"/>
      <c r="AB485" s="38"/>
      <c r="AC485" s="38"/>
      <c r="AD485" s="38"/>
      <c r="AE485" s="38"/>
      <c r="AR485" s="215" t="s">
        <v>204</v>
      </c>
      <c r="AT485" s="215" t="s">
        <v>205</v>
      </c>
      <c r="AU485" s="215" t="s">
        <v>168</v>
      </c>
      <c r="AY485" s="17" t="s">
        <v>158</v>
      </c>
      <c r="BE485" s="216">
        <f>IF(N485="základní",J485,0)</f>
        <v>0</v>
      </c>
      <c r="BF485" s="216">
        <f>IF(N485="snížená",J485,0)</f>
        <v>0</v>
      </c>
      <c r="BG485" s="216">
        <f>IF(N485="zákl. přenesená",J485,0)</f>
        <v>0</v>
      </c>
      <c r="BH485" s="216">
        <f>IF(N485="sníž. přenesená",J485,0)</f>
        <v>0</v>
      </c>
      <c r="BI485" s="216">
        <f>IF(N485="nulová",J485,0)</f>
        <v>0</v>
      </c>
      <c r="BJ485" s="17" t="s">
        <v>168</v>
      </c>
      <c r="BK485" s="216">
        <f>ROUND(I485*H485,2)</f>
        <v>0</v>
      </c>
      <c r="BL485" s="17" t="s">
        <v>167</v>
      </c>
      <c r="BM485" s="215" t="s">
        <v>396</v>
      </c>
    </row>
    <row r="486" s="13" customFormat="1">
      <c r="A486" s="13"/>
      <c r="B486" s="222"/>
      <c r="C486" s="223"/>
      <c r="D486" s="217" t="s">
        <v>172</v>
      </c>
      <c r="E486" s="224" t="s">
        <v>19</v>
      </c>
      <c r="F486" s="225" t="s">
        <v>392</v>
      </c>
      <c r="G486" s="223"/>
      <c r="H486" s="224" t="s">
        <v>19</v>
      </c>
      <c r="I486" s="226"/>
      <c r="J486" s="223"/>
      <c r="K486" s="223"/>
      <c r="L486" s="227"/>
      <c r="M486" s="228"/>
      <c r="N486" s="229"/>
      <c r="O486" s="229"/>
      <c r="P486" s="229"/>
      <c r="Q486" s="229"/>
      <c r="R486" s="229"/>
      <c r="S486" s="229"/>
      <c r="T486" s="230"/>
      <c r="U486" s="13"/>
      <c r="V486" s="13"/>
      <c r="W486" s="13"/>
      <c r="X486" s="13"/>
      <c r="Y486" s="13"/>
      <c r="Z486" s="13"/>
      <c r="AA486" s="13"/>
      <c r="AB486" s="13"/>
      <c r="AC486" s="13"/>
      <c r="AD486" s="13"/>
      <c r="AE486" s="13"/>
      <c r="AT486" s="231" t="s">
        <v>172</v>
      </c>
      <c r="AU486" s="231" t="s">
        <v>168</v>
      </c>
      <c r="AV486" s="13" t="s">
        <v>80</v>
      </c>
      <c r="AW486" s="13" t="s">
        <v>33</v>
      </c>
      <c r="AX486" s="13" t="s">
        <v>72</v>
      </c>
      <c r="AY486" s="231" t="s">
        <v>158</v>
      </c>
    </row>
    <row r="487" s="14" customFormat="1">
      <c r="A487" s="14"/>
      <c r="B487" s="232"/>
      <c r="C487" s="233"/>
      <c r="D487" s="217" t="s">
        <v>172</v>
      </c>
      <c r="E487" s="234" t="s">
        <v>19</v>
      </c>
      <c r="F487" s="235" t="s">
        <v>397</v>
      </c>
      <c r="G487" s="233"/>
      <c r="H487" s="236">
        <v>2.6000000000000001</v>
      </c>
      <c r="I487" s="237"/>
      <c r="J487" s="233"/>
      <c r="K487" s="233"/>
      <c r="L487" s="238"/>
      <c r="M487" s="239"/>
      <c r="N487" s="240"/>
      <c r="O487" s="240"/>
      <c r="P487" s="240"/>
      <c r="Q487" s="240"/>
      <c r="R487" s="240"/>
      <c r="S487" s="240"/>
      <c r="T487" s="241"/>
      <c r="U487" s="14"/>
      <c r="V487" s="14"/>
      <c r="W487" s="14"/>
      <c r="X487" s="14"/>
      <c r="Y487" s="14"/>
      <c r="Z487" s="14"/>
      <c r="AA487" s="14"/>
      <c r="AB487" s="14"/>
      <c r="AC487" s="14"/>
      <c r="AD487" s="14"/>
      <c r="AE487" s="14"/>
      <c r="AT487" s="242" t="s">
        <v>172</v>
      </c>
      <c r="AU487" s="242" t="s">
        <v>168</v>
      </c>
      <c r="AV487" s="14" t="s">
        <v>168</v>
      </c>
      <c r="AW487" s="14" t="s">
        <v>33</v>
      </c>
      <c r="AX487" s="14" t="s">
        <v>80</v>
      </c>
      <c r="AY487" s="242" t="s">
        <v>158</v>
      </c>
    </row>
    <row r="488" s="14" customFormat="1">
      <c r="A488" s="14"/>
      <c r="B488" s="232"/>
      <c r="C488" s="233"/>
      <c r="D488" s="217" t="s">
        <v>172</v>
      </c>
      <c r="E488" s="233"/>
      <c r="F488" s="235" t="s">
        <v>398</v>
      </c>
      <c r="G488" s="233"/>
      <c r="H488" s="236">
        <v>2.8599999999999999</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4</v>
      </c>
      <c r="AX488" s="14" t="s">
        <v>80</v>
      </c>
      <c r="AY488" s="242" t="s">
        <v>158</v>
      </c>
    </row>
    <row r="489" s="2" customFormat="1" ht="49.05" customHeight="1">
      <c r="A489" s="38"/>
      <c r="B489" s="39"/>
      <c r="C489" s="204" t="s">
        <v>399</v>
      </c>
      <c r="D489" s="204" t="s">
        <v>162</v>
      </c>
      <c r="E489" s="205" t="s">
        <v>400</v>
      </c>
      <c r="F489" s="206" t="s">
        <v>401</v>
      </c>
      <c r="G489" s="207" t="s">
        <v>165</v>
      </c>
      <c r="H489" s="208">
        <v>343.61000000000001</v>
      </c>
      <c r="I489" s="209"/>
      <c r="J489" s="210">
        <f>ROUND(I489*H489,2)</f>
        <v>0</v>
      </c>
      <c r="K489" s="206" t="s">
        <v>166</v>
      </c>
      <c r="L489" s="44"/>
      <c r="M489" s="211" t="s">
        <v>19</v>
      </c>
      <c r="N489" s="212" t="s">
        <v>44</v>
      </c>
      <c r="O489" s="84"/>
      <c r="P489" s="213">
        <f>O489*H489</f>
        <v>0</v>
      </c>
      <c r="Q489" s="213">
        <v>6.0000000000000002E-05</v>
      </c>
      <c r="R489" s="213">
        <f>Q489*H489</f>
        <v>0.020616600000000002</v>
      </c>
      <c r="S489" s="213">
        <v>0</v>
      </c>
      <c r="T489" s="214">
        <f>S489*H489</f>
        <v>0</v>
      </c>
      <c r="U489" s="38"/>
      <c r="V489" s="38"/>
      <c r="W489" s="38"/>
      <c r="X489" s="38"/>
      <c r="Y489" s="38"/>
      <c r="Z489" s="38"/>
      <c r="AA489" s="38"/>
      <c r="AB489" s="38"/>
      <c r="AC489" s="38"/>
      <c r="AD489" s="38"/>
      <c r="AE489" s="38"/>
      <c r="AR489" s="215" t="s">
        <v>167</v>
      </c>
      <c r="AT489" s="215" t="s">
        <v>162</v>
      </c>
      <c r="AU489" s="215" t="s">
        <v>168</v>
      </c>
      <c r="AY489" s="17" t="s">
        <v>158</v>
      </c>
      <c r="BE489" s="216">
        <f>IF(N489="základní",J489,0)</f>
        <v>0</v>
      </c>
      <c r="BF489" s="216">
        <f>IF(N489="snížená",J489,0)</f>
        <v>0</v>
      </c>
      <c r="BG489" s="216">
        <f>IF(N489="zákl. přenesená",J489,0)</f>
        <v>0</v>
      </c>
      <c r="BH489" s="216">
        <f>IF(N489="sníž. přenesená",J489,0)</f>
        <v>0</v>
      </c>
      <c r="BI489" s="216">
        <f>IF(N489="nulová",J489,0)</f>
        <v>0</v>
      </c>
      <c r="BJ489" s="17" t="s">
        <v>168</v>
      </c>
      <c r="BK489" s="216">
        <f>ROUND(I489*H489,2)</f>
        <v>0</v>
      </c>
      <c r="BL489" s="17" t="s">
        <v>167</v>
      </c>
      <c r="BM489" s="215" t="s">
        <v>402</v>
      </c>
    </row>
    <row r="490" s="2" customFormat="1">
      <c r="A490" s="38"/>
      <c r="B490" s="39"/>
      <c r="C490" s="40"/>
      <c r="D490" s="217" t="s">
        <v>170</v>
      </c>
      <c r="E490" s="40"/>
      <c r="F490" s="218" t="s">
        <v>203</v>
      </c>
      <c r="G490" s="40"/>
      <c r="H490" s="40"/>
      <c r="I490" s="219"/>
      <c r="J490" s="40"/>
      <c r="K490" s="40"/>
      <c r="L490" s="44"/>
      <c r="M490" s="220"/>
      <c r="N490" s="221"/>
      <c r="O490" s="84"/>
      <c r="P490" s="84"/>
      <c r="Q490" s="84"/>
      <c r="R490" s="84"/>
      <c r="S490" s="84"/>
      <c r="T490" s="85"/>
      <c r="U490" s="38"/>
      <c r="V490" s="38"/>
      <c r="W490" s="38"/>
      <c r="X490" s="38"/>
      <c r="Y490" s="38"/>
      <c r="Z490" s="38"/>
      <c r="AA490" s="38"/>
      <c r="AB490" s="38"/>
      <c r="AC490" s="38"/>
      <c r="AD490" s="38"/>
      <c r="AE490" s="38"/>
      <c r="AT490" s="17" t="s">
        <v>170</v>
      </c>
      <c r="AU490" s="17" t="s">
        <v>168</v>
      </c>
    </row>
    <row r="491" s="13" customFormat="1">
      <c r="A491" s="13"/>
      <c r="B491" s="222"/>
      <c r="C491" s="223"/>
      <c r="D491" s="217" t="s">
        <v>172</v>
      </c>
      <c r="E491" s="224" t="s">
        <v>19</v>
      </c>
      <c r="F491" s="225" t="s">
        <v>228</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172</v>
      </c>
      <c r="AU491" s="231" t="s">
        <v>168</v>
      </c>
      <c r="AV491" s="13" t="s">
        <v>80</v>
      </c>
      <c r="AW491" s="13" t="s">
        <v>33</v>
      </c>
      <c r="AX491" s="13" t="s">
        <v>72</v>
      </c>
      <c r="AY491" s="231" t="s">
        <v>158</v>
      </c>
    </row>
    <row r="492" s="14" customFormat="1">
      <c r="A492" s="14"/>
      <c r="B492" s="232"/>
      <c r="C492" s="233"/>
      <c r="D492" s="217" t="s">
        <v>172</v>
      </c>
      <c r="E492" s="234" t="s">
        <v>19</v>
      </c>
      <c r="F492" s="235" t="s">
        <v>238</v>
      </c>
      <c r="G492" s="233"/>
      <c r="H492" s="236">
        <v>146.30000000000001</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3" customFormat="1">
      <c r="A493" s="13"/>
      <c r="B493" s="222"/>
      <c r="C493" s="223"/>
      <c r="D493" s="217" t="s">
        <v>172</v>
      </c>
      <c r="E493" s="224" t="s">
        <v>19</v>
      </c>
      <c r="F493" s="225" t="s">
        <v>231</v>
      </c>
      <c r="G493" s="223"/>
      <c r="H493" s="224" t="s">
        <v>19</v>
      </c>
      <c r="I493" s="226"/>
      <c r="J493" s="223"/>
      <c r="K493" s="223"/>
      <c r="L493" s="227"/>
      <c r="M493" s="228"/>
      <c r="N493" s="229"/>
      <c r="O493" s="229"/>
      <c r="P493" s="229"/>
      <c r="Q493" s="229"/>
      <c r="R493" s="229"/>
      <c r="S493" s="229"/>
      <c r="T493" s="230"/>
      <c r="U493" s="13"/>
      <c r="V493" s="13"/>
      <c r="W493" s="13"/>
      <c r="X493" s="13"/>
      <c r="Y493" s="13"/>
      <c r="Z493" s="13"/>
      <c r="AA493" s="13"/>
      <c r="AB493" s="13"/>
      <c r="AC493" s="13"/>
      <c r="AD493" s="13"/>
      <c r="AE493" s="13"/>
      <c r="AT493" s="231" t="s">
        <v>172</v>
      </c>
      <c r="AU493" s="231" t="s">
        <v>168</v>
      </c>
      <c r="AV493" s="13" t="s">
        <v>80</v>
      </c>
      <c r="AW493" s="13" t="s">
        <v>33</v>
      </c>
      <c r="AX493" s="13" t="s">
        <v>72</v>
      </c>
      <c r="AY493" s="231" t="s">
        <v>158</v>
      </c>
    </row>
    <row r="494" s="14" customFormat="1">
      <c r="A494" s="14"/>
      <c r="B494" s="232"/>
      <c r="C494" s="233"/>
      <c r="D494" s="217" t="s">
        <v>172</v>
      </c>
      <c r="E494" s="234" t="s">
        <v>19</v>
      </c>
      <c r="F494" s="235" t="s">
        <v>239</v>
      </c>
      <c r="G494" s="233"/>
      <c r="H494" s="236">
        <v>72.450000000000003</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3" customFormat="1">
      <c r="A495" s="13"/>
      <c r="B495" s="222"/>
      <c r="C495" s="223"/>
      <c r="D495" s="217" t="s">
        <v>172</v>
      </c>
      <c r="E495" s="224" t="s">
        <v>19</v>
      </c>
      <c r="F495" s="225" t="s">
        <v>240</v>
      </c>
      <c r="G495" s="223"/>
      <c r="H495" s="224" t="s">
        <v>19</v>
      </c>
      <c r="I495" s="226"/>
      <c r="J495" s="223"/>
      <c r="K495" s="223"/>
      <c r="L495" s="227"/>
      <c r="M495" s="228"/>
      <c r="N495" s="229"/>
      <c r="O495" s="229"/>
      <c r="P495" s="229"/>
      <c r="Q495" s="229"/>
      <c r="R495" s="229"/>
      <c r="S495" s="229"/>
      <c r="T495" s="230"/>
      <c r="U495" s="13"/>
      <c r="V495" s="13"/>
      <c r="W495" s="13"/>
      <c r="X495" s="13"/>
      <c r="Y495" s="13"/>
      <c r="Z495" s="13"/>
      <c r="AA495" s="13"/>
      <c r="AB495" s="13"/>
      <c r="AC495" s="13"/>
      <c r="AD495" s="13"/>
      <c r="AE495" s="13"/>
      <c r="AT495" s="231" t="s">
        <v>172</v>
      </c>
      <c r="AU495" s="231" t="s">
        <v>168</v>
      </c>
      <c r="AV495" s="13" t="s">
        <v>80</v>
      </c>
      <c r="AW495" s="13" t="s">
        <v>33</v>
      </c>
      <c r="AX495" s="13" t="s">
        <v>72</v>
      </c>
      <c r="AY495" s="231" t="s">
        <v>158</v>
      </c>
    </row>
    <row r="496" s="14" customFormat="1">
      <c r="A496" s="14"/>
      <c r="B496" s="232"/>
      <c r="C496" s="233"/>
      <c r="D496" s="217" t="s">
        <v>172</v>
      </c>
      <c r="E496" s="234" t="s">
        <v>19</v>
      </c>
      <c r="F496" s="235" t="s">
        <v>241</v>
      </c>
      <c r="G496" s="233"/>
      <c r="H496" s="236">
        <v>36</v>
      </c>
      <c r="I496" s="237"/>
      <c r="J496" s="233"/>
      <c r="K496" s="233"/>
      <c r="L496" s="238"/>
      <c r="M496" s="239"/>
      <c r="N496" s="240"/>
      <c r="O496" s="240"/>
      <c r="P496" s="240"/>
      <c r="Q496" s="240"/>
      <c r="R496" s="240"/>
      <c r="S496" s="240"/>
      <c r="T496" s="241"/>
      <c r="U496" s="14"/>
      <c r="V496" s="14"/>
      <c r="W496" s="14"/>
      <c r="X496" s="14"/>
      <c r="Y496" s="14"/>
      <c r="Z496" s="14"/>
      <c r="AA496" s="14"/>
      <c r="AB496" s="14"/>
      <c r="AC496" s="14"/>
      <c r="AD496" s="14"/>
      <c r="AE496" s="14"/>
      <c r="AT496" s="242" t="s">
        <v>172</v>
      </c>
      <c r="AU496" s="242" t="s">
        <v>168</v>
      </c>
      <c r="AV496" s="14" t="s">
        <v>168</v>
      </c>
      <c r="AW496" s="14" t="s">
        <v>33</v>
      </c>
      <c r="AX496" s="14" t="s">
        <v>72</v>
      </c>
      <c r="AY496" s="242" t="s">
        <v>158</v>
      </c>
    </row>
    <row r="497" s="13" customFormat="1">
      <c r="A497" s="13"/>
      <c r="B497" s="222"/>
      <c r="C497" s="223"/>
      <c r="D497" s="217" t="s">
        <v>172</v>
      </c>
      <c r="E497" s="224" t="s">
        <v>19</v>
      </c>
      <c r="F497" s="225" t="s">
        <v>233</v>
      </c>
      <c r="G497" s="223"/>
      <c r="H497" s="224" t="s">
        <v>19</v>
      </c>
      <c r="I497" s="226"/>
      <c r="J497" s="223"/>
      <c r="K497" s="223"/>
      <c r="L497" s="227"/>
      <c r="M497" s="228"/>
      <c r="N497" s="229"/>
      <c r="O497" s="229"/>
      <c r="P497" s="229"/>
      <c r="Q497" s="229"/>
      <c r="R497" s="229"/>
      <c r="S497" s="229"/>
      <c r="T497" s="230"/>
      <c r="U497" s="13"/>
      <c r="V497" s="13"/>
      <c r="W497" s="13"/>
      <c r="X497" s="13"/>
      <c r="Y497" s="13"/>
      <c r="Z497" s="13"/>
      <c r="AA497" s="13"/>
      <c r="AB497" s="13"/>
      <c r="AC497" s="13"/>
      <c r="AD497" s="13"/>
      <c r="AE497" s="13"/>
      <c r="AT497" s="231" t="s">
        <v>172</v>
      </c>
      <c r="AU497" s="231" t="s">
        <v>168</v>
      </c>
      <c r="AV497" s="13" t="s">
        <v>80</v>
      </c>
      <c r="AW497" s="13" t="s">
        <v>33</v>
      </c>
      <c r="AX497" s="13" t="s">
        <v>72</v>
      </c>
      <c r="AY497" s="231" t="s">
        <v>158</v>
      </c>
    </row>
    <row r="498" s="14" customFormat="1">
      <c r="A498" s="14"/>
      <c r="B498" s="232"/>
      <c r="C498" s="233"/>
      <c r="D498" s="217" t="s">
        <v>172</v>
      </c>
      <c r="E498" s="234" t="s">
        <v>19</v>
      </c>
      <c r="F498" s="235" t="s">
        <v>242</v>
      </c>
      <c r="G498" s="233"/>
      <c r="H498" s="236">
        <v>133</v>
      </c>
      <c r="I498" s="237"/>
      <c r="J498" s="233"/>
      <c r="K498" s="233"/>
      <c r="L498" s="238"/>
      <c r="M498" s="239"/>
      <c r="N498" s="240"/>
      <c r="O498" s="240"/>
      <c r="P498" s="240"/>
      <c r="Q498" s="240"/>
      <c r="R498" s="240"/>
      <c r="S498" s="240"/>
      <c r="T498" s="241"/>
      <c r="U498" s="14"/>
      <c r="V498" s="14"/>
      <c r="W498" s="14"/>
      <c r="X498" s="14"/>
      <c r="Y498" s="14"/>
      <c r="Z498" s="14"/>
      <c r="AA498" s="14"/>
      <c r="AB498" s="14"/>
      <c r="AC498" s="14"/>
      <c r="AD498" s="14"/>
      <c r="AE498" s="14"/>
      <c r="AT498" s="242" t="s">
        <v>172</v>
      </c>
      <c r="AU498" s="242" t="s">
        <v>168</v>
      </c>
      <c r="AV498" s="14" t="s">
        <v>168</v>
      </c>
      <c r="AW498" s="14" t="s">
        <v>33</v>
      </c>
      <c r="AX498" s="14" t="s">
        <v>72</v>
      </c>
      <c r="AY498" s="242" t="s">
        <v>158</v>
      </c>
    </row>
    <row r="499" s="13" customFormat="1">
      <c r="A499" s="13"/>
      <c r="B499" s="222"/>
      <c r="C499" s="223"/>
      <c r="D499" s="217" t="s">
        <v>172</v>
      </c>
      <c r="E499" s="224" t="s">
        <v>19</v>
      </c>
      <c r="F499" s="225" t="s">
        <v>243</v>
      </c>
      <c r="G499" s="223"/>
      <c r="H499" s="224" t="s">
        <v>19</v>
      </c>
      <c r="I499" s="226"/>
      <c r="J499" s="223"/>
      <c r="K499" s="223"/>
      <c r="L499" s="227"/>
      <c r="M499" s="228"/>
      <c r="N499" s="229"/>
      <c r="O499" s="229"/>
      <c r="P499" s="229"/>
      <c r="Q499" s="229"/>
      <c r="R499" s="229"/>
      <c r="S499" s="229"/>
      <c r="T499" s="230"/>
      <c r="U499" s="13"/>
      <c r="V499" s="13"/>
      <c r="W499" s="13"/>
      <c r="X499" s="13"/>
      <c r="Y499" s="13"/>
      <c r="Z499" s="13"/>
      <c r="AA499" s="13"/>
      <c r="AB499" s="13"/>
      <c r="AC499" s="13"/>
      <c r="AD499" s="13"/>
      <c r="AE499" s="13"/>
      <c r="AT499" s="231" t="s">
        <v>172</v>
      </c>
      <c r="AU499" s="231" t="s">
        <v>168</v>
      </c>
      <c r="AV499" s="13" t="s">
        <v>80</v>
      </c>
      <c r="AW499" s="13" t="s">
        <v>33</v>
      </c>
      <c r="AX499" s="13" t="s">
        <v>72</v>
      </c>
      <c r="AY499" s="231" t="s">
        <v>158</v>
      </c>
    </row>
    <row r="500" s="14" customFormat="1">
      <c r="A500" s="14"/>
      <c r="B500" s="232"/>
      <c r="C500" s="233"/>
      <c r="D500" s="217" t="s">
        <v>172</v>
      </c>
      <c r="E500" s="234" t="s">
        <v>19</v>
      </c>
      <c r="F500" s="235" t="s">
        <v>244</v>
      </c>
      <c r="G500" s="233"/>
      <c r="H500" s="236">
        <v>-21.600000000000001</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4" customFormat="1">
      <c r="A501" s="14"/>
      <c r="B501" s="232"/>
      <c r="C501" s="233"/>
      <c r="D501" s="217" t="s">
        <v>172</v>
      </c>
      <c r="E501" s="234" t="s">
        <v>19</v>
      </c>
      <c r="F501" s="235" t="s">
        <v>245</v>
      </c>
      <c r="G501" s="233"/>
      <c r="H501" s="236">
        <v>-16.199999999999999</v>
      </c>
      <c r="I501" s="237"/>
      <c r="J501" s="233"/>
      <c r="K501" s="233"/>
      <c r="L501" s="238"/>
      <c r="M501" s="239"/>
      <c r="N501" s="240"/>
      <c r="O501" s="240"/>
      <c r="P501" s="240"/>
      <c r="Q501" s="240"/>
      <c r="R501" s="240"/>
      <c r="S501" s="240"/>
      <c r="T501" s="241"/>
      <c r="U501" s="14"/>
      <c r="V501" s="14"/>
      <c r="W501" s="14"/>
      <c r="X501" s="14"/>
      <c r="Y501" s="14"/>
      <c r="Z501" s="14"/>
      <c r="AA501" s="14"/>
      <c r="AB501" s="14"/>
      <c r="AC501" s="14"/>
      <c r="AD501" s="14"/>
      <c r="AE501" s="14"/>
      <c r="AT501" s="242" t="s">
        <v>172</v>
      </c>
      <c r="AU501" s="242" t="s">
        <v>168</v>
      </c>
      <c r="AV501" s="14" t="s">
        <v>168</v>
      </c>
      <c r="AW501" s="14" t="s">
        <v>33</v>
      </c>
      <c r="AX501" s="14" t="s">
        <v>72</v>
      </c>
      <c r="AY501" s="242" t="s">
        <v>158</v>
      </c>
    </row>
    <row r="502" s="14" customFormat="1">
      <c r="A502" s="14"/>
      <c r="B502" s="232"/>
      <c r="C502" s="233"/>
      <c r="D502" s="217" t="s">
        <v>172</v>
      </c>
      <c r="E502" s="234" t="s">
        <v>19</v>
      </c>
      <c r="F502" s="235" t="s">
        <v>246</v>
      </c>
      <c r="G502" s="233"/>
      <c r="H502" s="236">
        <v>-1.6499999999999999</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172</v>
      </c>
      <c r="AU502" s="242" t="s">
        <v>168</v>
      </c>
      <c r="AV502" s="14" t="s">
        <v>168</v>
      </c>
      <c r="AW502" s="14" t="s">
        <v>33</v>
      </c>
      <c r="AX502" s="14" t="s">
        <v>72</v>
      </c>
      <c r="AY502" s="242" t="s">
        <v>158</v>
      </c>
    </row>
    <row r="503" s="14" customFormat="1">
      <c r="A503" s="14"/>
      <c r="B503" s="232"/>
      <c r="C503" s="233"/>
      <c r="D503" s="217" t="s">
        <v>172</v>
      </c>
      <c r="E503" s="234" t="s">
        <v>19</v>
      </c>
      <c r="F503" s="235" t="s">
        <v>247</v>
      </c>
      <c r="G503" s="233"/>
      <c r="H503" s="236">
        <v>-0.64000000000000001</v>
      </c>
      <c r="I503" s="237"/>
      <c r="J503" s="233"/>
      <c r="K503" s="233"/>
      <c r="L503" s="238"/>
      <c r="M503" s="239"/>
      <c r="N503" s="240"/>
      <c r="O503" s="240"/>
      <c r="P503" s="240"/>
      <c r="Q503" s="240"/>
      <c r="R503" s="240"/>
      <c r="S503" s="240"/>
      <c r="T503" s="241"/>
      <c r="U503" s="14"/>
      <c r="V503" s="14"/>
      <c r="W503" s="14"/>
      <c r="X503" s="14"/>
      <c r="Y503" s="14"/>
      <c r="Z503" s="14"/>
      <c r="AA503" s="14"/>
      <c r="AB503" s="14"/>
      <c r="AC503" s="14"/>
      <c r="AD503" s="14"/>
      <c r="AE503" s="14"/>
      <c r="AT503" s="242" t="s">
        <v>172</v>
      </c>
      <c r="AU503" s="242" t="s">
        <v>168</v>
      </c>
      <c r="AV503" s="14" t="s">
        <v>168</v>
      </c>
      <c r="AW503" s="14" t="s">
        <v>33</v>
      </c>
      <c r="AX503" s="14" t="s">
        <v>72</v>
      </c>
      <c r="AY503" s="242" t="s">
        <v>158</v>
      </c>
    </row>
    <row r="504" s="14" customFormat="1">
      <c r="A504" s="14"/>
      <c r="B504" s="232"/>
      <c r="C504" s="233"/>
      <c r="D504" s="217" t="s">
        <v>172</v>
      </c>
      <c r="E504" s="234" t="s">
        <v>19</v>
      </c>
      <c r="F504" s="235" t="s">
        <v>248</v>
      </c>
      <c r="G504" s="233"/>
      <c r="H504" s="236">
        <v>-1.9550000000000001</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4" customFormat="1">
      <c r="A505" s="14"/>
      <c r="B505" s="232"/>
      <c r="C505" s="233"/>
      <c r="D505" s="217" t="s">
        <v>172</v>
      </c>
      <c r="E505" s="234" t="s">
        <v>19</v>
      </c>
      <c r="F505" s="235" t="s">
        <v>249</v>
      </c>
      <c r="G505" s="233"/>
      <c r="H505" s="236">
        <v>-0.88</v>
      </c>
      <c r="I505" s="237"/>
      <c r="J505" s="233"/>
      <c r="K505" s="233"/>
      <c r="L505" s="238"/>
      <c r="M505" s="239"/>
      <c r="N505" s="240"/>
      <c r="O505" s="240"/>
      <c r="P505" s="240"/>
      <c r="Q505" s="240"/>
      <c r="R505" s="240"/>
      <c r="S505" s="240"/>
      <c r="T505" s="241"/>
      <c r="U505" s="14"/>
      <c r="V505" s="14"/>
      <c r="W505" s="14"/>
      <c r="X505" s="14"/>
      <c r="Y505" s="14"/>
      <c r="Z505" s="14"/>
      <c r="AA505" s="14"/>
      <c r="AB505" s="14"/>
      <c r="AC505" s="14"/>
      <c r="AD505" s="14"/>
      <c r="AE505" s="14"/>
      <c r="AT505" s="242" t="s">
        <v>172</v>
      </c>
      <c r="AU505" s="242" t="s">
        <v>168</v>
      </c>
      <c r="AV505" s="14" t="s">
        <v>168</v>
      </c>
      <c r="AW505" s="14" t="s">
        <v>33</v>
      </c>
      <c r="AX505" s="14" t="s">
        <v>72</v>
      </c>
      <c r="AY505" s="242" t="s">
        <v>158</v>
      </c>
    </row>
    <row r="506" s="13" customFormat="1">
      <c r="A506" s="13"/>
      <c r="B506" s="222"/>
      <c r="C506" s="223"/>
      <c r="D506" s="217" t="s">
        <v>172</v>
      </c>
      <c r="E506" s="224" t="s">
        <v>19</v>
      </c>
      <c r="F506" s="225" t="s">
        <v>240</v>
      </c>
      <c r="G506" s="223"/>
      <c r="H506" s="224" t="s">
        <v>19</v>
      </c>
      <c r="I506" s="226"/>
      <c r="J506" s="223"/>
      <c r="K506" s="223"/>
      <c r="L506" s="227"/>
      <c r="M506" s="228"/>
      <c r="N506" s="229"/>
      <c r="O506" s="229"/>
      <c r="P506" s="229"/>
      <c r="Q506" s="229"/>
      <c r="R506" s="229"/>
      <c r="S506" s="229"/>
      <c r="T506" s="230"/>
      <c r="U506" s="13"/>
      <c r="V506" s="13"/>
      <c r="W506" s="13"/>
      <c r="X506" s="13"/>
      <c r="Y506" s="13"/>
      <c r="Z506" s="13"/>
      <c r="AA506" s="13"/>
      <c r="AB506" s="13"/>
      <c r="AC506" s="13"/>
      <c r="AD506" s="13"/>
      <c r="AE506" s="13"/>
      <c r="AT506" s="231" t="s">
        <v>172</v>
      </c>
      <c r="AU506" s="231" t="s">
        <v>168</v>
      </c>
      <c r="AV506" s="13" t="s">
        <v>80</v>
      </c>
      <c r="AW506" s="13" t="s">
        <v>33</v>
      </c>
      <c r="AX506" s="13" t="s">
        <v>72</v>
      </c>
      <c r="AY506" s="231" t="s">
        <v>158</v>
      </c>
    </row>
    <row r="507" s="14" customFormat="1">
      <c r="A507" s="14"/>
      <c r="B507" s="232"/>
      <c r="C507" s="233"/>
      <c r="D507" s="217" t="s">
        <v>172</v>
      </c>
      <c r="E507" s="234" t="s">
        <v>19</v>
      </c>
      <c r="F507" s="235" t="s">
        <v>250</v>
      </c>
      <c r="G507" s="233"/>
      <c r="H507" s="236">
        <v>-1.2150000000000001</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172</v>
      </c>
      <c r="AU507" s="242" t="s">
        <v>168</v>
      </c>
      <c r="AV507" s="14" t="s">
        <v>168</v>
      </c>
      <c r="AW507" s="14" t="s">
        <v>33</v>
      </c>
      <c r="AX507" s="14" t="s">
        <v>72</v>
      </c>
      <c r="AY507" s="242" t="s">
        <v>158</v>
      </c>
    </row>
    <row r="508" s="15" customFormat="1">
      <c r="A508" s="15"/>
      <c r="B508" s="243"/>
      <c r="C508" s="244"/>
      <c r="D508" s="217" t="s">
        <v>172</v>
      </c>
      <c r="E508" s="245" t="s">
        <v>19</v>
      </c>
      <c r="F508" s="246" t="s">
        <v>176</v>
      </c>
      <c r="G508" s="244"/>
      <c r="H508" s="247">
        <v>343.61000000000007</v>
      </c>
      <c r="I508" s="248"/>
      <c r="J508" s="244"/>
      <c r="K508" s="244"/>
      <c r="L508" s="249"/>
      <c r="M508" s="250"/>
      <c r="N508" s="251"/>
      <c r="O508" s="251"/>
      <c r="P508" s="251"/>
      <c r="Q508" s="251"/>
      <c r="R508" s="251"/>
      <c r="S508" s="251"/>
      <c r="T508" s="252"/>
      <c r="U508" s="15"/>
      <c r="V508" s="15"/>
      <c r="W508" s="15"/>
      <c r="X508" s="15"/>
      <c r="Y508" s="15"/>
      <c r="Z508" s="15"/>
      <c r="AA508" s="15"/>
      <c r="AB508" s="15"/>
      <c r="AC508" s="15"/>
      <c r="AD508" s="15"/>
      <c r="AE508" s="15"/>
      <c r="AT508" s="253" t="s">
        <v>172</v>
      </c>
      <c r="AU508" s="253" t="s">
        <v>168</v>
      </c>
      <c r="AV508" s="15" t="s">
        <v>167</v>
      </c>
      <c r="AW508" s="15" t="s">
        <v>33</v>
      </c>
      <c r="AX508" s="15" t="s">
        <v>80</v>
      </c>
      <c r="AY508" s="253" t="s">
        <v>158</v>
      </c>
    </row>
    <row r="509" s="2" customFormat="1" ht="49.05" customHeight="1">
      <c r="A509" s="38"/>
      <c r="B509" s="39"/>
      <c r="C509" s="204" t="s">
        <v>403</v>
      </c>
      <c r="D509" s="204" t="s">
        <v>162</v>
      </c>
      <c r="E509" s="205" t="s">
        <v>404</v>
      </c>
      <c r="F509" s="206" t="s">
        <v>405</v>
      </c>
      <c r="G509" s="207" t="s">
        <v>165</v>
      </c>
      <c r="H509" s="208">
        <v>7.9000000000000004</v>
      </c>
      <c r="I509" s="209"/>
      <c r="J509" s="210">
        <f>ROUND(I509*H509,2)</f>
        <v>0</v>
      </c>
      <c r="K509" s="206" t="s">
        <v>166</v>
      </c>
      <c r="L509" s="44"/>
      <c r="M509" s="211" t="s">
        <v>19</v>
      </c>
      <c r="N509" s="212" t="s">
        <v>44</v>
      </c>
      <c r="O509" s="84"/>
      <c r="P509" s="213">
        <f>O509*H509</f>
        <v>0</v>
      </c>
      <c r="Q509" s="213">
        <v>6.0000000000000002E-05</v>
      </c>
      <c r="R509" s="213">
        <f>Q509*H509</f>
        <v>0.00047400000000000003</v>
      </c>
      <c r="S509" s="213">
        <v>0</v>
      </c>
      <c r="T509" s="214">
        <f>S509*H509</f>
        <v>0</v>
      </c>
      <c r="U509" s="38"/>
      <c r="V509" s="38"/>
      <c r="W509" s="38"/>
      <c r="X509" s="38"/>
      <c r="Y509" s="38"/>
      <c r="Z509" s="38"/>
      <c r="AA509" s="38"/>
      <c r="AB509" s="38"/>
      <c r="AC509" s="38"/>
      <c r="AD509" s="38"/>
      <c r="AE509" s="38"/>
      <c r="AR509" s="215" t="s">
        <v>167</v>
      </c>
      <c r="AT509" s="215" t="s">
        <v>162</v>
      </c>
      <c r="AU509" s="215" t="s">
        <v>168</v>
      </c>
      <c r="AY509" s="17" t="s">
        <v>158</v>
      </c>
      <c r="BE509" s="216">
        <f>IF(N509="základní",J509,0)</f>
        <v>0</v>
      </c>
      <c r="BF509" s="216">
        <f>IF(N509="snížená",J509,0)</f>
        <v>0</v>
      </c>
      <c r="BG509" s="216">
        <f>IF(N509="zákl. přenesená",J509,0)</f>
        <v>0</v>
      </c>
      <c r="BH509" s="216">
        <f>IF(N509="sníž. přenesená",J509,0)</f>
        <v>0</v>
      </c>
      <c r="BI509" s="216">
        <f>IF(N509="nulová",J509,0)</f>
        <v>0</v>
      </c>
      <c r="BJ509" s="17" t="s">
        <v>168</v>
      </c>
      <c r="BK509" s="216">
        <f>ROUND(I509*H509,2)</f>
        <v>0</v>
      </c>
      <c r="BL509" s="17" t="s">
        <v>167</v>
      </c>
      <c r="BM509" s="215" t="s">
        <v>406</v>
      </c>
    </row>
    <row r="510" s="2" customFormat="1">
      <c r="A510" s="38"/>
      <c r="B510" s="39"/>
      <c r="C510" s="40"/>
      <c r="D510" s="217" t="s">
        <v>170</v>
      </c>
      <c r="E510" s="40"/>
      <c r="F510" s="218" t="s">
        <v>203</v>
      </c>
      <c r="G510" s="40"/>
      <c r="H510" s="40"/>
      <c r="I510" s="219"/>
      <c r="J510" s="40"/>
      <c r="K510" s="40"/>
      <c r="L510" s="44"/>
      <c r="M510" s="220"/>
      <c r="N510" s="221"/>
      <c r="O510" s="84"/>
      <c r="P510" s="84"/>
      <c r="Q510" s="84"/>
      <c r="R510" s="84"/>
      <c r="S510" s="84"/>
      <c r="T510" s="85"/>
      <c r="U510" s="38"/>
      <c r="V510" s="38"/>
      <c r="W510" s="38"/>
      <c r="X510" s="38"/>
      <c r="Y510" s="38"/>
      <c r="Z510" s="38"/>
      <c r="AA510" s="38"/>
      <c r="AB510" s="38"/>
      <c r="AC510" s="38"/>
      <c r="AD510" s="38"/>
      <c r="AE510" s="38"/>
      <c r="AT510" s="17" t="s">
        <v>170</v>
      </c>
      <c r="AU510" s="17" t="s">
        <v>168</v>
      </c>
    </row>
    <row r="511" s="13" customFormat="1">
      <c r="A511" s="13"/>
      <c r="B511" s="222"/>
      <c r="C511" s="223"/>
      <c r="D511" s="217" t="s">
        <v>172</v>
      </c>
      <c r="E511" s="224" t="s">
        <v>19</v>
      </c>
      <c r="F511" s="225" t="s">
        <v>382</v>
      </c>
      <c r="G511" s="223"/>
      <c r="H511" s="224" t="s">
        <v>19</v>
      </c>
      <c r="I511" s="226"/>
      <c r="J511" s="223"/>
      <c r="K511" s="223"/>
      <c r="L511" s="227"/>
      <c r="M511" s="228"/>
      <c r="N511" s="229"/>
      <c r="O511" s="229"/>
      <c r="P511" s="229"/>
      <c r="Q511" s="229"/>
      <c r="R511" s="229"/>
      <c r="S511" s="229"/>
      <c r="T511" s="230"/>
      <c r="U511" s="13"/>
      <c r="V511" s="13"/>
      <c r="W511" s="13"/>
      <c r="X511" s="13"/>
      <c r="Y511" s="13"/>
      <c r="Z511" s="13"/>
      <c r="AA511" s="13"/>
      <c r="AB511" s="13"/>
      <c r="AC511" s="13"/>
      <c r="AD511" s="13"/>
      <c r="AE511" s="13"/>
      <c r="AT511" s="231" t="s">
        <v>172</v>
      </c>
      <c r="AU511" s="231" t="s">
        <v>168</v>
      </c>
      <c r="AV511" s="13" t="s">
        <v>80</v>
      </c>
      <c r="AW511" s="13" t="s">
        <v>33</v>
      </c>
      <c r="AX511" s="13" t="s">
        <v>72</v>
      </c>
      <c r="AY511" s="231" t="s">
        <v>158</v>
      </c>
    </row>
    <row r="512" s="14" customFormat="1">
      <c r="A512" s="14"/>
      <c r="B512" s="232"/>
      <c r="C512" s="233"/>
      <c r="D512" s="217" t="s">
        <v>172</v>
      </c>
      <c r="E512" s="234" t="s">
        <v>19</v>
      </c>
      <c r="F512" s="235" t="s">
        <v>383</v>
      </c>
      <c r="G512" s="233"/>
      <c r="H512" s="236">
        <v>10</v>
      </c>
      <c r="I512" s="237"/>
      <c r="J512" s="233"/>
      <c r="K512" s="233"/>
      <c r="L512" s="238"/>
      <c r="M512" s="239"/>
      <c r="N512" s="240"/>
      <c r="O512" s="240"/>
      <c r="P512" s="240"/>
      <c r="Q512" s="240"/>
      <c r="R512" s="240"/>
      <c r="S512" s="240"/>
      <c r="T512" s="241"/>
      <c r="U512" s="14"/>
      <c r="V512" s="14"/>
      <c r="W512" s="14"/>
      <c r="X512" s="14"/>
      <c r="Y512" s="14"/>
      <c r="Z512" s="14"/>
      <c r="AA512" s="14"/>
      <c r="AB512" s="14"/>
      <c r="AC512" s="14"/>
      <c r="AD512" s="14"/>
      <c r="AE512" s="14"/>
      <c r="AT512" s="242" t="s">
        <v>172</v>
      </c>
      <c r="AU512" s="242" t="s">
        <v>168</v>
      </c>
      <c r="AV512" s="14" t="s">
        <v>168</v>
      </c>
      <c r="AW512" s="14" t="s">
        <v>33</v>
      </c>
      <c r="AX512" s="14" t="s">
        <v>72</v>
      </c>
      <c r="AY512" s="242" t="s">
        <v>158</v>
      </c>
    </row>
    <row r="513" s="14" customFormat="1">
      <c r="A513" s="14"/>
      <c r="B513" s="232"/>
      <c r="C513" s="233"/>
      <c r="D513" s="217" t="s">
        <v>172</v>
      </c>
      <c r="E513" s="234" t="s">
        <v>19</v>
      </c>
      <c r="F513" s="235" t="s">
        <v>384</v>
      </c>
      <c r="G513" s="233"/>
      <c r="H513" s="236">
        <v>-2.1000000000000001</v>
      </c>
      <c r="I513" s="237"/>
      <c r="J513" s="233"/>
      <c r="K513" s="233"/>
      <c r="L513" s="238"/>
      <c r="M513" s="239"/>
      <c r="N513" s="240"/>
      <c r="O513" s="240"/>
      <c r="P513" s="240"/>
      <c r="Q513" s="240"/>
      <c r="R513" s="240"/>
      <c r="S513" s="240"/>
      <c r="T513" s="241"/>
      <c r="U513" s="14"/>
      <c r="V513" s="14"/>
      <c r="W513" s="14"/>
      <c r="X513" s="14"/>
      <c r="Y513" s="14"/>
      <c r="Z513" s="14"/>
      <c r="AA513" s="14"/>
      <c r="AB513" s="14"/>
      <c r="AC513" s="14"/>
      <c r="AD513" s="14"/>
      <c r="AE513" s="14"/>
      <c r="AT513" s="242" t="s">
        <v>172</v>
      </c>
      <c r="AU513" s="242" t="s">
        <v>168</v>
      </c>
      <c r="AV513" s="14" t="s">
        <v>168</v>
      </c>
      <c r="AW513" s="14" t="s">
        <v>33</v>
      </c>
      <c r="AX513" s="14" t="s">
        <v>72</v>
      </c>
      <c r="AY513" s="242" t="s">
        <v>158</v>
      </c>
    </row>
    <row r="514" s="15" customFormat="1">
      <c r="A514" s="15"/>
      <c r="B514" s="243"/>
      <c r="C514" s="244"/>
      <c r="D514" s="217" t="s">
        <v>172</v>
      </c>
      <c r="E514" s="245" t="s">
        <v>19</v>
      </c>
      <c r="F514" s="246" t="s">
        <v>176</v>
      </c>
      <c r="G514" s="244"/>
      <c r="H514" s="247">
        <v>7.9000000000000004</v>
      </c>
      <c r="I514" s="248"/>
      <c r="J514" s="244"/>
      <c r="K514" s="244"/>
      <c r="L514" s="249"/>
      <c r="M514" s="250"/>
      <c r="N514" s="251"/>
      <c r="O514" s="251"/>
      <c r="P514" s="251"/>
      <c r="Q514" s="251"/>
      <c r="R514" s="251"/>
      <c r="S514" s="251"/>
      <c r="T514" s="252"/>
      <c r="U514" s="15"/>
      <c r="V514" s="15"/>
      <c r="W514" s="15"/>
      <c r="X514" s="15"/>
      <c r="Y514" s="15"/>
      <c r="Z514" s="15"/>
      <c r="AA514" s="15"/>
      <c r="AB514" s="15"/>
      <c r="AC514" s="15"/>
      <c r="AD514" s="15"/>
      <c r="AE514" s="15"/>
      <c r="AT514" s="253" t="s">
        <v>172</v>
      </c>
      <c r="AU514" s="253" t="s">
        <v>168</v>
      </c>
      <c r="AV514" s="15" t="s">
        <v>167</v>
      </c>
      <c r="AW514" s="15" t="s">
        <v>33</v>
      </c>
      <c r="AX514" s="15" t="s">
        <v>80</v>
      </c>
      <c r="AY514" s="253" t="s">
        <v>158</v>
      </c>
    </row>
    <row r="515" s="2" customFormat="1" ht="24.15" customHeight="1">
      <c r="A515" s="38"/>
      <c r="B515" s="39"/>
      <c r="C515" s="204" t="s">
        <v>407</v>
      </c>
      <c r="D515" s="204" t="s">
        <v>162</v>
      </c>
      <c r="E515" s="205" t="s">
        <v>408</v>
      </c>
      <c r="F515" s="206" t="s">
        <v>409</v>
      </c>
      <c r="G515" s="207" t="s">
        <v>284</v>
      </c>
      <c r="H515" s="208">
        <v>50.25</v>
      </c>
      <c r="I515" s="209"/>
      <c r="J515" s="210">
        <f>ROUND(I515*H515,2)</f>
        <v>0</v>
      </c>
      <c r="K515" s="206" t="s">
        <v>166</v>
      </c>
      <c r="L515" s="44"/>
      <c r="M515" s="211" t="s">
        <v>19</v>
      </c>
      <c r="N515" s="212" t="s">
        <v>44</v>
      </c>
      <c r="O515" s="84"/>
      <c r="P515" s="213">
        <f>O515*H515</f>
        <v>0</v>
      </c>
      <c r="Q515" s="213">
        <v>3.0000000000000001E-05</v>
      </c>
      <c r="R515" s="213">
        <f>Q515*H515</f>
        <v>0.0015074999999999999</v>
      </c>
      <c r="S515" s="213">
        <v>0</v>
      </c>
      <c r="T515" s="214">
        <f>S515*H515</f>
        <v>0</v>
      </c>
      <c r="U515" s="38"/>
      <c r="V515" s="38"/>
      <c r="W515" s="38"/>
      <c r="X515" s="38"/>
      <c r="Y515" s="38"/>
      <c r="Z515" s="38"/>
      <c r="AA515" s="38"/>
      <c r="AB515" s="38"/>
      <c r="AC515" s="38"/>
      <c r="AD515" s="38"/>
      <c r="AE515" s="38"/>
      <c r="AR515" s="215" t="s">
        <v>167</v>
      </c>
      <c r="AT515" s="215" t="s">
        <v>162</v>
      </c>
      <c r="AU515" s="215" t="s">
        <v>168</v>
      </c>
      <c r="AY515" s="17" t="s">
        <v>158</v>
      </c>
      <c r="BE515" s="216">
        <f>IF(N515="základní",J515,0)</f>
        <v>0</v>
      </c>
      <c r="BF515" s="216">
        <f>IF(N515="snížená",J515,0)</f>
        <v>0</v>
      </c>
      <c r="BG515" s="216">
        <f>IF(N515="zákl. přenesená",J515,0)</f>
        <v>0</v>
      </c>
      <c r="BH515" s="216">
        <f>IF(N515="sníž. přenesená",J515,0)</f>
        <v>0</v>
      </c>
      <c r="BI515" s="216">
        <f>IF(N515="nulová",J515,0)</f>
        <v>0</v>
      </c>
      <c r="BJ515" s="17" t="s">
        <v>168</v>
      </c>
      <c r="BK515" s="216">
        <f>ROUND(I515*H515,2)</f>
        <v>0</v>
      </c>
      <c r="BL515" s="17" t="s">
        <v>167</v>
      </c>
      <c r="BM515" s="215" t="s">
        <v>410</v>
      </c>
    </row>
    <row r="516" s="2" customFormat="1">
      <c r="A516" s="38"/>
      <c r="B516" s="39"/>
      <c r="C516" s="40"/>
      <c r="D516" s="217" t="s">
        <v>170</v>
      </c>
      <c r="E516" s="40"/>
      <c r="F516" s="218" t="s">
        <v>411</v>
      </c>
      <c r="G516" s="40"/>
      <c r="H516" s="40"/>
      <c r="I516" s="219"/>
      <c r="J516" s="40"/>
      <c r="K516" s="40"/>
      <c r="L516" s="44"/>
      <c r="M516" s="220"/>
      <c r="N516" s="221"/>
      <c r="O516" s="84"/>
      <c r="P516" s="84"/>
      <c r="Q516" s="84"/>
      <c r="R516" s="84"/>
      <c r="S516" s="84"/>
      <c r="T516" s="85"/>
      <c r="U516" s="38"/>
      <c r="V516" s="38"/>
      <c r="W516" s="38"/>
      <c r="X516" s="38"/>
      <c r="Y516" s="38"/>
      <c r="Z516" s="38"/>
      <c r="AA516" s="38"/>
      <c r="AB516" s="38"/>
      <c r="AC516" s="38"/>
      <c r="AD516" s="38"/>
      <c r="AE516" s="38"/>
      <c r="AT516" s="17" t="s">
        <v>170</v>
      </c>
      <c r="AU516" s="17" t="s">
        <v>168</v>
      </c>
    </row>
    <row r="517" s="13" customFormat="1">
      <c r="A517" s="13"/>
      <c r="B517" s="222"/>
      <c r="C517" s="223"/>
      <c r="D517" s="217" t="s">
        <v>172</v>
      </c>
      <c r="E517" s="224" t="s">
        <v>19</v>
      </c>
      <c r="F517" s="225" t="s">
        <v>228</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172</v>
      </c>
      <c r="AU517" s="231" t="s">
        <v>168</v>
      </c>
      <c r="AV517" s="13" t="s">
        <v>80</v>
      </c>
      <c r="AW517" s="13" t="s">
        <v>33</v>
      </c>
      <c r="AX517" s="13" t="s">
        <v>72</v>
      </c>
      <c r="AY517" s="231" t="s">
        <v>158</v>
      </c>
    </row>
    <row r="518" s="14" customFormat="1">
      <c r="A518" s="14"/>
      <c r="B518" s="232"/>
      <c r="C518" s="233"/>
      <c r="D518" s="217" t="s">
        <v>172</v>
      </c>
      <c r="E518" s="234" t="s">
        <v>19</v>
      </c>
      <c r="F518" s="235" t="s">
        <v>412</v>
      </c>
      <c r="G518" s="233"/>
      <c r="H518" s="236">
        <v>20.899999999999999</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172</v>
      </c>
      <c r="AU518" s="242" t="s">
        <v>168</v>
      </c>
      <c r="AV518" s="14" t="s">
        <v>168</v>
      </c>
      <c r="AW518" s="14" t="s">
        <v>33</v>
      </c>
      <c r="AX518" s="14" t="s">
        <v>72</v>
      </c>
      <c r="AY518" s="242" t="s">
        <v>158</v>
      </c>
    </row>
    <row r="519" s="13" customFormat="1">
      <c r="A519" s="13"/>
      <c r="B519" s="222"/>
      <c r="C519" s="223"/>
      <c r="D519" s="217" t="s">
        <v>172</v>
      </c>
      <c r="E519" s="224" t="s">
        <v>19</v>
      </c>
      <c r="F519" s="225" t="s">
        <v>231</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172</v>
      </c>
      <c r="AU519" s="231" t="s">
        <v>168</v>
      </c>
      <c r="AV519" s="13" t="s">
        <v>80</v>
      </c>
      <c r="AW519" s="13" t="s">
        <v>33</v>
      </c>
      <c r="AX519" s="13" t="s">
        <v>72</v>
      </c>
      <c r="AY519" s="231" t="s">
        <v>158</v>
      </c>
    </row>
    <row r="520" s="14" customFormat="1">
      <c r="A520" s="14"/>
      <c r="B520" s="232"/>
      <c r="C520" s="233"/>
      <c r="D520" s="217" t="s">
        <v>172</v>
      </c>
      <c r="E520" s="234" t="s">
        <v>19</v>
      </c>
      <c r="F520" s="235" t="s">
        <v>413</v>
      </c>
      <c r="G520" s="233"/>
      <c r="H520" s="236">
        <v>10.35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3" customFormat="1">
      <c r="A521" s="13"/>
      <c r="B521" s="222"/>
      <c r="C521" s="223"/>
      <c r="D521" s="217" t="s">
        <v>172</v>
      </c>
      <c r="E521" s="224" t="s">
        <v>19</v>
      </c>
      <c r="F521" s="225" t="s">
        <v>233</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172</v>
      </c>
      <c r="AU521" s="231" t="s">
        <v>168</v>
      </c>
      <c r="AV521" s="13" t="s">
        <v>80</v>
      </c>
      <c r="AW521" s="13" t="s">
        <v>33</v>
      </c>
      <c r="AX521" s="13" t="s">
        <v>72</v>
      </c>
      <c r="AY521" s="231" t="s">
        <v>158</v>
      </c>
    </row>
    <row r="522" s="14" customFormat="1">
      <c r="A522" s="14"/>
      <c r="B522" s="232"/>
      <c r="C522" s="233"/>
      <c r="D522" s="217" t="s">
        <v>172</v>
      </c>
      <c r="E522" s="234" t="s">
        <v>19</v>
      </c>
      <c r="F522" s="235" t="s">
        <v>333</v>
      </c>
      <c r="G522" s="233"/>
      <c r="H522" s="236">
        <v>19</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5" customFormat="1">
      <c r="A523" s="15"/>
      <c r="B523" s="243"/>
      <c r="C523" s="244"/>
      <c r="D523" s="217" t="s">
        <v>172</v>
      </c>
      <c r="E523" s="245" t="s">
        <v>19</v>
      </c>
      <c r="F523" s="246" t="s">
        <v>176</v>
      </c>
      <c r="G523" s="244"/>
      <c r="H523" s="247">
        <v>50.25</v>
      </c>
      <c r="I523" s="248"/>
      <c r="J523" s="244"/>
      <c r="K523" s="244"/>
      <c r="L523" s="249"/>
      <c r="M523" s="250"/>
      <c r="N523" s="251"/>
      <c r="O523" s="251"/>
      <c r="P523" s="251"/>
      <c r="Q523" s="251"/>
      <c r="R523" s="251"/>
      <c r="S523" s="251"/>
      <c r="T523" s="252"/>
      <c r="U523" s="15"/>
      <c r="V523" s="15"/>
      <c r="W523" s="15"/>
      <c r="X523" s="15"/>
      <c r="Y523" s="15"/>
      <c r="Z523" s="15"/>
      <c r="AA523" s="15"/>
      <c r="AB523" s="15"/>
      <c r="AC523" s="15"/>
      <c r="AD523" s="15"/>
      <c r="AE523" s="15"/>
      <c r="AT523" s="253" t="s">
        <v>172</v>
      </c>
      <c r="AU523" s="253" t="s">
        <v>168</v>
      </c>
      <c r="AV523" s="15" t="s">
        <v>167</v>
      </c>
      <c r="AW523" s="15" t="s">
        <v>33</v>
      </c>
      <c r="AX523" s="15" t="s">
        <v>80</v>
      </c>
      <c r="AY523" s="253" t="s">
        <v>158</v>
      </c>
    </row>
    <row r="524" s="2" customFormat="1" ht="24.15" customHeight="1">
      <c r="A524" s="38"/>
      <c r="B524" s="39"/>
      <c r="C524" s="254" t="s">
        <v>414</v>
      </c>
      <c r="D524" s="254" t="s">
        <v>205</v>
      </c>
      <c r="E524" s="255" t="s">
        <v>415</v>
      </c>
      <c r="F524" s="256" t="s">
        <v>416</v>
      </c>
      <c r="G524" s="257" t="s">
        <v>284</v>
      </c>
      <c r="H524" s="258">
        <v>51.758000000000003</v>
      </c>
      <c r="I524" s="259"/>
      <c r="J524" s="260">
        <f>ROUND(I524*H524,2)</f>
        <v>0</v>
      </c>
      <c r="K524" s="256" t="s">
        <v>166</v>
      </c>
      <c r="L524" s="261"/>
      <c r="M524" s="262" t="s">
        <v>19</v>
      </c>
      <c r="N524" s="263" t="s">
        <v>44</v>
      </c>
      <c r="O524" s="84"/>
      <c r="P524" s="213">
        <f>O524*H524</f>
        <v>0</v>
      </c>
      <c r="Q524" s="213">
        <v>0.00059999999999999995</v>
      </c>
      <c r="R524" s="213">
        <f>Q524*H524</f>
        <v>0.0310548</v>
      </c>
      <c r="S524" s="213">
        <v>0</v>
      </c>
      <c r="T524" s="214">
        <f>S524*H524</f>
        <v>0</v>
      </c>
      <c r="U524" s="38"/>
      <c r="V524" s="38"/>
      <c r="W524" s="38"/>
      <c r="X524" s="38"/>
      <c r="Y524" s="38"/>
      <c r="Z524" s="38"/>
      <c r="AA524" s="38"/>
      <c r="AB524" s="38"/>
      <c r="AC524" s="38"/>
      <c r="AD524" s="38"/>
      <c r="AE524" s="38"/>
      <c r="AR524" s="215" t="s">
        <v>204</v>
      </c>
      <c r="AT524" s="215" t="s">
        <v>205</v>
      </c>
      <c r="AU524" s="215" t="s">
        <v>168</v>
      </c>
      <c r="AY524" s="17" t="s">
        <v>158</v>
      </c>
      <c r="BE524" s="216">
        <f>IF(N524="základní",J524,0)</f>
        <v>0</v>
      </c>
      <c r="BF524" s="216">
        <f>IF(N524="snížená",J524,0)</f>
        <v>0</v>
      </c>
      <c r="BG524" s="216">
        <f>IF(N524="zákl. přenesená",J524,0)</f>
        <v>0</v>
      </c>
      <c r="BH524" s="216">
        <f>IF(N524="sníž. přenesená",J524,0)</f>
        <v>0</v>
      </c>
      <c r="BI524" s="216">
        <f>IF(N524="nulová",J524,0)</f>
        <v>0</v>
      </c>
      <c r="BJ524" s="17" t="s">
        <v>168</v>
      </c>
      <c r="BK524" s="216">
        <f>ROUND(I524*H524,2)</f>
        <v>0</v>
      </c>
      <c r="BL524" s="17" t="s">
        <v>167</v>
      </c>
      <c r="BM524" s="215" t="s">
        <v>417</v>
      </c>
    </row>
    <row r="525" s="14" customFormat="1">
      <c r="A525" s="14"/>
      <c r="B525" s="232"/>
      <c r="C525" s="233"/>
      <c r="D525" s="217" t="s">
        <v>172</v>
      </c>
      <c r="E525" s="233"/>
      <c r="F525" s="235" t="s">
        <v>418</v>
      </c>
      <c r="G525" s="233"/>
      <c r="H525" s="236">
        <v>51.758000000000003</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172</v>
      </c>
      <c r="AU525" s="242" t="s">
        <v>168</v>
      </c>
      <c r="AV525" s="14" t="s">
        <v>168</v>
      </c>
      <c r="AW525" s="14" t="s">
        <v>4</v>
      </c>
      <c r="AX525" s="14" t="s">
        <v>80</v>
      </c>
      <c r="AY525" s="242" t="s">
        <v>158</v>
      </c>
    </row>
    <row r="526" s="2" customFormat="1" ht="24.15" customHeight="1">
      <c r="A526" s="38"/>
      <c r="B526" s="39"/>
      <c r="C526" s="204" t="s">
        <v>241</v>
      </c>
      <c r="D526" s="204" t="s">
        <v>162</v>
      </c>
      <c r="E526" s="205" t="s">
        <v>419</v>
      </c>
      <c r="F526" s="206" t="s">
        <v>420</v>
      </c>
      <c r="G526" s="207" t="s">
        <v>284</v>
      </c>
      <c r="H526" s="208">
        <v>218.69999999999999</v>
      </c>
      <c r="I526" s="209"/>
      <c r="J526" s="210">
        <f>ROUND(I526*H526,2)</f>
        <v>0</v>
      </c>
      <c r="K526" s="206" t="s">
        <v>166</v>
      </c>
      <c r="L526" s="44"/>
      <c r="M526" s="211" t="s">
        <v>19</v>
      </c>
      <c r="N526" s="212" t="s">
        <v>44</v>
      </c>
      <c r="O526" s="84"/>
      <c r="P526" s="213">
        <f>O526*H526</f>
        <v>0</v>
      </c>
      <c r="Q526" s="213">
        <v>0</v>
      </c>
      <c r="R526" s="213">
        <f>Q526*H526</f>
        <v>0</v>
      </c>
      <c r="S526" s="213">
        <v>0</v>
      </c>
      <c r="T526" s="214">
        <f>S526*H526</f>
        <v>0</v>
      </c>
      <c r="U526" s="38"/>
      <c r="V526" s="38"/>
      <c r="W526" s="38"/>
      <c r="X526" s="38"/>
      <c r="Y526" s="38"/>
      <c r="Z526" s="38"/>
      <c r="AA526" s="38"/>
      <c r="AB526" s="38"/>
      <c r="AC526" s="38"/>
      <c r="AD526" s="38"/>
      <c r="AE526" s="38"/>
      <c r="AR526" s="215" t="s">
        <v>167</v>
      </c>
      <c r="AT526" s="215" t="s">
        <v>162</v>
      </c>
      <c r="AU526" s="215" t="s">
        <v>168</v>
      </c>
      <c r="AY526" s="17" t="s">
        <v>158</v>
      </c>
      <c r="BE526" s="216">
        <f>IF(N526="základní",J526,0)</f>
        <v>0</v>
      </c>
      <c r="BF526" s="216">
        <f>IF(N526="snížená",J526,0)</f>
        <v>0</v>
      </c>
      <c r="BG526" s="216">
        <f>IF(N526="zákl. přenesená",J526,0)</f>
        <v>0</v>
      </c>
      <c r="BH526" s="216">
        <f>IF(N526="sníž. přenesená",J526,0)</f>
        <v>0</v>
      </c>
      <c r="BI526" s="216">
        <f>IF(N526="nulová",J526,0)</f>
        <v>0</v>
      </c>
      <c r="BJ526" s="17" t="s">
        <v>168</v>
      </c>
      <c r="BK526" s="216">
        <f>ROUND(I526*H526,2)</f>
        <v>0</v>
      </c>
      <c r="BL526" s="17" t="s">
        <v>167</v>
      </c>
      <c r="BM526" s="215" t="s">
        <v>421</v>
      </c>
    </row>
    <row r="527" s="2" customFormat="1">
      <c r="A527" s="38"/>
      <c r="B527" s="39"/>
      <c r="C527" s="40"/>
      <c r="D527" s="217" t="s">
        <v>170</v>
      </c>
      <c r="E527" s="40"/>
      <c r="F527" s="218" t="s">
        <v>411</v>
      </c>
      <c r="G527" s="40"/>
      <c r="H527" s="40"/>
      <c r="I527" s="219"/>
      <c r="J527" s="40"/>
      <c r="K527" s="40"/>
      <c r="L527" s="44"/>
      <c r="M527" s="220"/>
      <c r="N527" s="221"/>
      <c r="O527" s="84"/>
      <c r="P527" s="84"/>
      <c r="Q527" s="84"/>
      <c r="R527" s="84"/>
      <c r="S527" s="84"/>
      <c r="T527" s="85"/>
      <c r="U527" s="38"/>
      <c r="V527" s="38"/>
      <c r="W527" s="38"/>
      <c r="X527" s="38"/>
      <c r="Y527" s="38"/>
      <c r="Z527" s="38"/>
      <c r="AA527" s="38"/>
      <c r="AB527" s="38"/>
      <c r="AC527" s="38"/>
      <c r="AD527" s="38"/>
      <c r="AE527" s="38"/>
      <c r="AT527" s="17" t="s">
        <v>170</v>
      </c>
      <c r="AU527" s="17" t="s">
        <v>168</v>
      </c>
    </row>
    <row r="528" s="13" customFormat="1">
      <c r="A528" s="13"/>
      <c r="B528" s="222"/>
      <c r="C528" s="223"/>
      <c r="D528" s="217" t="s">
        <v>172</v>
      </c>
      <c r="E528" s="224" t="s">
        <v>19</v>
      </c>
      <c r="F528" s="225" t="s">
        <v>422</v>
      </c>
      <c r="G528" s="223"/>
      <c r="H528" s="224" t="s">
        <v>19</v>
      </c>
      <c r="I528" s="226"/>
      <c r="J528" s="223"/>
      <c r="K528" s="223"/>
      <c r="L528" s="227"/>
      <c r="M528" s="228"/>
      <c r="N528" s="229"/>
      <c r="O528" s="229"/>
      <c r="P528" s="229"/>
      <c r="Q528" s="229"/>
      <c r="R528" s="229"/>
      <c r="S528" s="229"/>
      <c r="T528" s="230"/>
      <c r="U528" s="13"/>
      <c r="V528" s="13"/>
      <c r="W528" s="13"/>
      <c r="X528" s="13"/>
      <c r="Y528" s="13"/>
      <c r="Z528" s="13"/>
      <c r="AA528" s="13"/>
      <c r="AB528" s="13"/>
      <c r="AC528" s="13"/>
      <c r="AD528" s="13"/>
      <c r="AE528" s="13"/>
      <c r="AT528" s="231" t="s">
        <v>172</v>
      </c>
      <c r="AU528" s="231" t="s">
        <v>168</v>
      </c>
      <c r="AV528" s="13" t="s">
        <v>80</v>
      </c>
      <c r="AW528" s="13" t="s">
        <v>33</v>
      </c>
      <c r="AX528" s="13" t="s">
        <v>72</v>
      </c>
      <c r="AY528" s="231" t="s">
        <v>158</v>
      </c>
    </row>
    <row r="529" s="14" customFormat="1">
      <c r="A529" s="14"/>
      <c r="B529" s="232"/>
      <c r="C529" s="233"/>
      <c r="D529" s="217" t="s">
        <v>172</v>
      </c>
      <c r="E529" s="234" t="s">
        <v>19</v>
      </c>
      <c r="F529" s="235" t="s">
        <v>423</v>
      </c>
      <c r="G529" s="233"/>
      <c r="H529" s="236">
        <v>56</v>
      </c>
      <c r="I529" s="237"/>
      <c r="J529" s="233"/>
      <c r="K529" s="233"/>
      <c r="L529" s="238"/>
      <c r="M529" s="239"/>
      <c r="N529" s="240"/>
      <c r="O529" s="240"/>
      <c r="P529" s="240"/>
      <c r="Q529" s="240"/>
      <c r="R529" s="240"/>
      <c r="S529" s="240"/>
      <c r="T529" s="241"/>
      <c r="U529" s="14"/>
      <c r="V529" s="14"/>
      <c r="W529" s="14"/>
      <c r="X529" s="14"/>
      <c r="Y529" s="14"/>
      <c r="Z529" s="14"/>
      <c r="AA529" s="14"/>
      <c r="AB529" s="14"/>
      <c r="AC529" s="14"/>
      <c r="AD529" s="14"/>
      <c r="AE529" s="14"/>
      <c r="AT529" s="242" t="s">
        <v>172</v>
      </c>
      <c r="AU529" s="242" t="s">
        <v>168</v>
      </c>
      <c r="AV529" s="14" t="s">
        <v>168</v>
      </c>
      <c r="AW529" s="14" t="s">
        <v>33</v>
      </c>
      <c r="AX529" s="14" t="s">
        <v>72</v>
      </c>
      <c r="AY529" s="242" t="s">
        <v>158</v>
      </c>
    </row>
    <row r="530" s="13" customFormat="1">
      <c r="A530" s="13"/>
      <c r="B530" s="222"/>
      <c r="C530" s="223"/>
      <c r="D530" s="217" t="s">
        <v>172</v>
      </c>
      <c r="E530" s="224" t="s">
        <v>19</v>
      </c>
      <c r="F530" s="225" t="s">
        <v>424</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172</v>
      </c>
      <c r="AU530" s="231" t="s">
        <v>168</v>
      </c>
      <c r="AV530" s="13" t="s">
        <v>80</v>
      </c>
      <c r="AW530" s="13" t="s">
        <v>33</v>
      </c>
      <c r="AX530" s="13" t="s">
        <v>72</v>
      </c>
      <c r="AY530" s="231" t="s">
        <v>158</v>
      </c>
    </row>
    <row r="531" s="14" customFormat="1">
      <c r="A531" s="14"/>
      <c r="B531" s="232"/>
      <c r="C531" s="233"/>
      <c r="D531" s="217" t="s">
        <v>172</v>
      </c>
      <c r="E531" s="234" t="s">
        <v>19</v>
      </c>
      <c r="F531" s="235" t="s">
        <v>425</v>
      </c>
      <c r="G531" s="233"/>
      <c r="H531" s="236">
        <v>47</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3" customFormat="1">
      <c r="A532" s="13"/>
      <c r="B532" s="222"/>
      <c r="C532" s="223"/>
      <c r="D532" s="217" t="s">
        <v>172</v>
      </c>
      <c r="E532" s="224" t="s">
        <v>19</v>
      </c>
      <c r="F532" s="225" t="s">
        <v>243</v>
      </c>
      <c r="G532" s="223"/>
      <c r="H532" s="224" t="s">
        <v>19</v>
      </c>
      <c r="I532" s="226"/>
      <c r="J532" s="223"/>
      <c r="K532" s="223"/>
      <c r="L532" s="227"/>
      <c r="M532" s="228"/>
      <c r="N532" s="229"/>
      <c r="O532" s="229"/>
      <c r="P532" s="229"/>
      <c r="Q532" s="229"/>
      <c r="R532" s="229"/>
      <c r="S532" s="229"/>
      <c r="T532" s="230"/>
      <c r="U532" s="13"/>
      <c r="V532" s="13"/>
      <c r="W532" s="13"/>
      <c r="X532" s="13"/>
      <c r="Y532" s="13"/>
      <c r="Z532" s="13"/>
      <c r="AA532" s="13"/>
      <c r="AB532" s="13"/>
      <c r="AC532" s="13"/>
      <c r="AD532" s="13"/>
      <c r="AE532" s="13"/>
      <c r="AT532" s="231" t="s">
        <v>172</v>
      </c>
      <c r="AU532" s="231" t="s">
        <v>168</v>
      </c>
      <c r="AV532" s="13" t="s">
        <v>80</v>
      </c>
      <c r="AW532" s="13" t="s">
        <v>33</v>
      </c>
      <c r="AX532" s="13" t="s">
        <v>72</v>
      </c>
      <c r="AY532" s="231" t="s">
        <v>158</v>
      </c>
    </row>
    <row r="533" s="14" customFormat="1">
      <c r="A533" s="14"/>
      <c r="B533" s="232"/>
      <c r="C533" s="233"/>
      <c r="D533" s="217" t="s">
        <v>172</v>
      </c>
      <c r="E533" s="234" t="s">
        <v>19</v>
      </c>
      <c r="F533" s="235" t="s">
        <v>426</v>
      </c>
      <c r="G533" s="233"/>
      <c r="H533" s="236">
        <v>36</v>
      </c>
      <c r="I533" s="237"/>
      <c r="J533" s="233"/>
      <c r="K533" s="233"/>
      <c r="L533" s="238"/>
      <c r="M533" s="239"/>
      <c r="N533" s="240"/>
      <c r="O533" s="240"/>
      <c r="P533" s="240"/>
      <c r="Q533" s="240"/>
      <c r="R533" s="240"/>
      <c r="S533" s="240"/>
      <c r="T533" s="241"/>
      <c r="U533" s="14"/>
      <c r="V533" s="14"/>
      <c r="W533" s="14"/>
      <c r="X533" s="14"/>
      <c r="Y533" s="14"/>
      <c r="Z533" s="14"/>
      <c r="AA533" s="14"/>
      <c r="AB533" s="14"/>
      <c r="AC533" s="14"/>
      <c r="AD533" s="14"/>
      <c r="AE533" s="14"/>
      <c r="AT533" s="242" t="s">
        <v>172</v>
      </c>
      <c r="AU533" s="242" t="s">
        <v>168</v>
      </c>
      <c r="AV533" s="14" t="s">
        <v>168</v>
      </c>
      <c r="AW533" s="14" t="s">
        <v>33</v>
      </c>
      <c r="AX533" s="14" t="s">
        <v>72</v>
      </c>
      <c r="AY533" s="242" t="s">
        <v>158</v>
      </c>
    </row>
    <row r="534" s="14" customFormat="1">
      <c r="A534" s="14"/>
      <c r="B534" s="232"/>
      <c r="C534" s="233"/>
      <c r="D534" s="217" t="s">
        <v>172</v>
      </c>
      <c r="E534" s="234" t="s">
        <v>19</v>
      </c>
      <c r="F534" s="235" t="s">
        <v>427</v>
      </c>
      <c r="G534" s="233"/>
      <c r="H534" s="236">
        <v>18</v>
      </c>
      <c r="I534" s="237"/>
      <c r="J534" s="233"/>
      <c r="K534" s="233"/>
      <c r="L534" s="238"/>
      <c r="M534" s="239"/>
      <c r="N534" s="240"/>
      <c r="O534" s="240"/>
      <c r="P534" s="240"/>
      <c r="Q534" s="240"/>
      <c r="R534" s="240"/>
      <c r="S534" s="240"/>
      <c r="T534" s="241"/>
      <c r="U534" s="14"/>
      <c r="V534" s="14"/>
      <c r="W534" s="14"/>
      <c r="X534" s="14"/>
      <c r="Y534" s="14"/>
      <c r="Z534" s="14"/>
      <c r="AA534" s="14"/>
      <c r="AB534" s="14"/>
      <c r="AC534" s="14"/>
      <c r="AD534" s="14"/>
      <c r="AE534" s="14"/>
      <c r="AT534" s="242" t="s">
        <v>172</v>
      </c>
      <c r="AU534" s="242" t="s">
        <v>168</v>
      </c>
      <c r="AV534" s="14" t="s">
        <v>168</v>
      </c>
      <c r="AW534" s="14" t="s">
        <v>33</v>
      </c>
      <c r="AX534" s="14" t="s">
        <v>72</v>
      </c>
      <c r="AY534" s="242" t="s">
        <v>158</v>
      </c>
    </row>
    <row r="535" s="14" customFormat="1">
      <c r="A535" s="14"/>
      <c r="B535" s="232"/>
      <c r="C535" s="233"/>
      <c r="D535" s="217" t="s">
        <v>172</v>
      </c>
      <c r="E535" s="234" t="s">
        <v>19</v>
      </c>
      <c r="F535" s="235" t="s">
        <v>428</v>
      </c>
      <c r="G535" s="233"/>
      <c r="H535" s="236">
        <v>6</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429</v>
      </c>
      <c r="G536" s="233"/>
      <c r="H536" s="236">
        <v>3.2000000000000002</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4" customFormat="1">
      <c r="A537" s="14"/>
      <c r="B537" s="232"/>
      <c r="C537" s="233"/>
      <c r="D537" s="217" t="s">
        <v>172</v>
      </c>
      <c r="E537" s="234" t="s">
        <v>19</v>
      </c>
      <c r="F537" s="235" t="s">
        <v>430</v>
      </c>
      <c r="G537" s="233"/>
      <c r="H537" s="236">
        <v>4.5999999999999996</v>
      </c>
      <c r="I537" s="237"/>
      <c r="J537" s="233"/>
      <c r="K537" s="233"/>
      <c r="L537" s="238"/>
      <c r="M537" s="239"/>
      <c r="N537" s="240"/>
      <c r="O537" s="240"/>
      <c r="P537" s="240"/>
      <c r="Q537" s="240"/>
      <c r="R537" s="240"/>
      <c r="S537" s="240"/>
      <c r="T537" s="241"/>
      <c r="U537" s="14"/>
      <c r="V537" s="14"/>
      <c r="W537" s="14"/>
      <c r="X537" s="14"/>
      <c r="Y537" s="14"/>
      <c r="Z537" s="14"/>
      <c r="AA537" s="14"/>
      <c r="AB537" s="14"/>
      <c r="AC537" s="14"/>
      <c r="AD537" s="14"/>
      <c r="AE537" s="14"/>
      <c r="AT537" s="242" t="s">
        <v>172</v>
      </c>
      <c r="AU537" s="242" t="s">
        <v>168</v>
      </c>
      <c r="AV537" s="14" t="s">
        <v>168</v>
      </c>
      <c r="AW537" s="14" t="s">
        <v>33</v>
      </c>
      <c r="AX537" s="14" t="s">
        <v>72</v>
      </c>
      <c r="AY537" s="242" t="s">
        <v>158</v>
      </c>
    </row>
    <row r="538" s="14" customFormat="1">
      <c r="A538" s="14"/>
      <c r="B538" s="232"/>
      <c r="C538" s="233"/>
      <c r="D538" s="217" t="s">
        <v>172</v>
      </c>
      <c r="E538" s="234" t="s">
        <v>19</v>
      </c>
      <c r="F538" s="235" t="s">
        <v>431</v>
      </c>
      <c r="G538" s="233"/>
      <c r="H538" s="236">
        <v>2.2000000000000002</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3" customFormat="1">
      <c r="A539" s="13"/>
      <c r="B539" s="222"/>
      <c r="C539" s="223"/>
      <c r="D539" s="217" t="s">
        <v>172</v>
      </c>
      <c r="E539" s="224" t="s">
        <v>19</v>
      </c>
      <c r="F539" s="225" t="s">
        <v>240</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172</v>
      </c>
      <c r="AU539" s="231" t="s">
        <v>168</v>
      </c>
      <c r="AV539" s="13" t="s">
        <v>80</v>
      </c>
      <c r="AW539" s="13" t="s">
        <v>33</v>
      </c>
      <c r="AX539" s="13" t="s">
        <v>72</v>
      </c>
      <c r="AY539" s="231" t="s">
        <v>158</v>
      </c>
    </row>
    <row r="540" s="14" customFormat="1">
      <c r="A540" s="14"/>
      <c r="B540" s="232"/>
      <c r="C540" s="233"/>
      <c r="D540" s="217" t="s">
        <v>172</v>
      </c>
      <c r="E540" s="234" t="s">
        <v>19</v>
      </c>
      <c r="F540" s="235" t="s">
        <v>432</v>
      </c>
      <c r="G540" s="233"/>
      <c r="H540" s="236">
        <v>2.7000000000000002</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3" customFormat="1">
      <c r="A541" s="13"/>
      <c r="B541" s="222"/>
      <c r="C541" s="223"/>
      <c r="D541" s="217" t="s">
        <v>172</v>
      </c>
      <c r="E541" s="224" t="s">
        <v>19</v>
      </c>
      <c r="F541" s="225" t="s">
        <v>266</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172</v>
      </c>
      <c r="AU541" s="231" t="s">
        <v>168</v>
      </c>
      <c r="AV541" s="13" t="s">
        <v>80</v>
      </c>
      <c r="AW541" s="13" t="s">
        <v>33</v>
      </c>
      <c r="AX541" s="13" t="s">
        <v>72</v>
      </c>
      <c r="AY541" s="231" t="s">
        <v>158</v>
      </c>
    </row>
    <row r="542" s="14" customFormat="1">
      <c r="A542" s="14"/>
      <c r="B542" s="232"/>
      <c r="C542" s="233"/>
      <c r="D542" s="217" t="s">
        <v>172</v>
      </c>
      <c r="E542" s="234" t="s">
        <v>19</v>
      </c>
      <c r="F542" s="235" t="s">
        <v>294</v>
      </c>
      <c r="G542" s="233"/>
      <c r="H542" s="236">
        <v>16.800000000000001</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172</v>
      </c>
      <c r="AU542" s="242" t="s">
        <v>168</v>
      </c>
      <c r="AV542" s="14" t="s">
        <v>168</v>
      </c>
      <c r="AW542" s="14" t="s">
        <v>33</v>
      </c>
      <c r="AX542" s="14" t="s">
        <v>72</v>
      </c>
      <c r="AY542" s="242" t="s">
        <v>158</v>
      </c>
    </row>
    <row r="543" s="14" customFormat="1">
      <c r="A543" s="14"/>
      <c r="B543" s="232"/>
      <c r="C543" s="233"/>
      <c r="D543" s="217" t="s">
        <v>172</v>
      </c>
      <c r="E543" s="234" t="s">
        <v>19</v>
      </c>
      <c r="F543" s="235" t="s">
        <v>295</v>
      </c>
      <c r="G543" s="233"/>
      <c r="H543" s="236">
        <v>16.199999999999999</v>
      </c>
      <c r="I543" s="237"/>
      <c r="J543" s="233"/>
      <c r="K543" s="233"/>
      <c r="L543" s="238"/>
      <c r="M543" s="239"/>
      <c r="N543" s="240"/>
      <c r="O543" s="240"/>
      <c r="P543" s="240"/>
      <c r="Q543" s="240"/>
      <c r="R543" s="240"/>
      <c r="S543" s="240"/>
      <c r="T543" s="241"/>
      <c r="U543" s="14"/>
      <c r="V543" s="14"/>
      <c r="W543" s="14"/>
      <c r="X543" s="14"/>
      <c r="Y543" s="14"/>
      <c r="Z543" s="14"/>
      <c r="AA543" s="14"/>
      <c r="AB543" s="14"/>
      <c r="AC543" s="14"/>
      <c r="AD543" s="14"/>
      <c r="AE543" s="14"/>
      <c r="AT543" s="242" t="s">
        <v>172</v>
      </c>
      <c r="AU543" s="242" t="s">
        <v>168</v>
      </c>
      <c r="AV543" s="14" t="s">
        <v>168</v>
      </c>
      <c r="AW543" s="14" t="s">
        <v>33</v>
      </c>
      <c r="AX543" s="14" t="s">
        <v>72</v>
      </c>
      <c r="AY543" s="242" t="s">
        <v>158</v>
      </c>
    </row>
    <row r="544" s="13" customFormat="1">
      <c r="A544" s="13"/>
      <c r="B544" s="222"/>
      <c r="C544" s="223"/>
      <c r="D544" s="217" t="s">
        <v>172</v>
      </c>
      <c r="E544" s="224" t="s">
        <v>19</v>
      </c>
      <c r="F544" s="225" t="s">
        <v>182</v>
      </c>
      <c r="G544" s="223"/>
      <c r="H544" s="224" t="s">
        <v>19</v>
      </c>
      <c r="I544" s="226"/>
      <c r="J544" s="223"/>
      <c r="K544" s="223"/>
      <c r="L544" s="227"/>
      <c r="M544" s="228"/>
      <c r="N544" s="229"/>
      <c r="O544" s="229"/>
      <c r="P544" s="229"/>
      <c r="Q544" s="229"/>
      <c r="R544" s="229"/>
      <c r="S544" s="229"/>
      <c r="T544" s="230"/>
      <c r="U544" s="13"/>
      <c r="V544" s="13"/>
      <c r="W544" s="13"/>
      <c r="X544" s="13"/>
      <c r="Y544" s="13"/>
      <c r="Z544" s="13"/>
      <c r="AA544" s="13"/>
      <c r="AB544" s="13"/>
      <c r="AC544" s="13"/>
      <c r="AD544" s="13"/>
      <c r="AE544" s="13"/>
      <c r="AT544" s="231" t="s">
        <v>172</v>
      </c>
      <c r="AU544" s="231" t="s">
        <v>168</v>
      </c>
      <c r="AV544" s="13" t="s">
        <v>80</v>
      </c>
      <c r="AW544" s="13" t="s">
        <v>33</v>
      </c>
      <c r="AX544" s="13" t="s">
        <v>72</v>
      </c>
      <c r="AY544" s="231" t="s">
        <v>158</v>
      </c>
    </row>
    <row r="545" s="14" customFormat="1">
      <c r="A545" s="14"/>
      <c r="B545" s="232"/>
      <c r="C545" s="233"/>
      <c r="D545" s="217" t="s">
        <v>172</v>
      </c>
      <c r="E545" s="234" t="s">
        <v>19</v>
      </c>
      <c r="F545" s="235" t="s">
        <v>296</v>
      </c>
      <c r="G545" s="233"/>
      <c r="H545" s="236">
        <v>4.7999999999999998</v>
      </c>
      <c r="I545" s="237"/>
      <c r="J545" s="233"/>
      <c r="K545" s="233"/>
      <c r="L545" s="238"/>
      <c r="M545" s="239"/>
      <c r="N545" s="240"/>
      <c r="O545" s="240"/>
      <c r="P545" s="240"/>
      <c r="Q545" s="240"/>
      <c r="R545" s="240"/>
      <c r="S545" s="240"/>
      <c r="T545" s="241"/>
      <c r="U545" s="14"/>
      <c r="V545" s="14"/>
      <c r="W545" s="14"/>
      <c r="X545" s="14"/>
      <c r="Y545" s="14"/>
      <c r="Z545" s="14"/>
      <c r="AA545" s="14"/>
      <c r="AB545" s="14"/>
      <c r="AC545" s="14"/>
      <c r="AD545" s="14"/>
      <c r="AE545" s="14"/>
      <c r="AT545" s="242" t="s">
        <v>172</v>
      </c>
      <c r="AU545" s="242" t="s">
        <v>168</v>
      </c>
      <c r="AV545" s="14" t="s">
        <v>168</v>
      </c>
      <c r="AW545" s="14" t="s">
        <v>33</v>
      </c>
      <c r="AX545" s="14" t="s">
        <v>72</v>
      </c>
      <c r="AY545" s="242" t="s">
        <v>158</v>
      </c>
    </row>
    <row r="546" s="13" customFormat="1">
      <c r="A546" s="13"/>
      <c r="B546" s="222"/>
      <c r="C546" s="223"/>
      <c r="D546" s="217" t="s">
        <v>172</v>
      </c>
      <c r="E546" s="224" t="s">
        <v>19</v>
      </c>
      <c r="F546" s="225" t="s">
        <v>180</v>
      </c>
      <c r="G546" s="223"/>
      <c r="H546" s="224" t="s">
        <v>19</v>
      </c>
      <c r="I546" s="226"/>
      <c r="J546" s="223"/>
      <c r="K546" s="223"/>
      <c r="L546" s="227"/>
      <c r="M546" s="228"/>
      <c r="N546" s="229"/>
      <c r="O546" s="229"/>
      <c r="P546" s="229"/>
      <c r="Q546" s="229"/>
      <c r="R546" s="229"/>
      <c r="S546" s="229"/>
      <c r="T546" s="230"/>
      <c r="U546" s="13"/>
      <c r="V546" s="13"/>
      <c r="W546" s="13"/>
      <c r="X546" s="13"/>
      <c r="Y546" s="13"/>
      <c r="Z546" s="13"/>
      <c r="AA546" s="13"/>
      <c r="AB546" s="13"/>
      <c r="AC546" s="13"/>
      <c r="AD546" s="13"/>
      <c r="AE546" s="13"/>
      <c r="AT546" s="231" t="s">
        <v>172</v>
      </c>
      <c r="AU546" s="231" t="s">
        <v>168</v>
      </c>
      <c r="AV546" s="13" t="s">
        <v>80</v>
      </c>
      <c r="AW546" s="13" t="s">
        <v>33</v>
      </c>
      <c r="AX546" s="13" t="s">
        <v>72</v>
      </c>
      <c r="AY546" s="231" t="s">
        <v>158</v>
      </c>
    </row>
    <row r="547" s="14" customFormat="1">
      <c r="A547" s="14"/>
      <c r="B547" s="232"/>
      <c r="C547" s="233"/>
      <c r="D547" s="217" t="s">
        <v>172</v>
      </c>
      <c r="E547" s="234" t="s">
        <v>19</v>
      </c>
      <c r="F547" s="235" t="s">
        <v>393</v>
      </c>
      <c r="G547" s="233"/>
      <c r="H547" s="236">
        <v>5.2000000000000002</v>
      </c>
      <c r="I547" s="237"/>
      <c r="J547" s="233"/>
      <c r="K547" s="233"/>
      <c r="L547" s="238"/>
      <c r="M547" s="239"/>
      <c r="N547" s="240"/>
      <c r="O547" s="240"/>
      <c r="P547" s="240"/>
      <c r="Q547" s="240"/>
      <c r="R547" s="240"/>
      <c r="S547" s="240"/>
      <c r="T547" s="241"/>
      <c r="U547" s="14"/>
      <c r="V547" s="14"/>
      <c r="W547" s="14"/>
      <c r="X547" s="14"/>
      <c r="Y547" s="14"/>
      <c r="Z547" s="14"/>
      <c r="AA547" s="14"/>
      <c r="AB547" s="14"/>
      <c r="AC547" s="14"/>
      <c r="AD547" s="14"/>
      <c r="AE547" s="14"/>
      <c r="AT547" s="242" t="s">
        <v>172</v>
      </c>
      <c r="AU547" s="242" t="s">
        <v>168</v>
      </c>
      <c r="AV547" s="14" t="s">
        <v>168</v>
      </c>
      <c r="AW547" s="14" t="s">
        <v>33</v>
      </c>
      <c r="AX547" s="14" t="s">
        <v>72</v>
      </c>
      <c r="AY547" s="242" t="s">
        <v>158</v>
      </c>
    </row>
    <row r="548" s="15" customFormat="1">
      <c r="A548" s="15"/>
      <c r="B548" s="243"/>
      <c r="C548" s="244"/>
      <c r="D548" s="217" t="s">
        <v>172</v>
      </c>
      <c r="E548" s="245" t="s">
        <v>19</v>
      </c>
      <c r="F548" s="246" t="s">
        <v>176</v>
      </c>
      <c r="G548" s="244"/>
      <c r="H548" s="247">
        <v>218.69999999999996</v>
      </c>
      <c r="I548" s="248"/>
      <c r="J548" s="244"/>
      <c r="K548" s="244"/>
      <c r="L548" s="249"/>
      <c r="M548" s="250"/>
      <c r="N548" s="251"/>
      <c r="O548" s="251"/>
      <c r="P548" s="251"/>
      <c r="Q548" s="251"/>
      <c r="R548" s="251"/>
      <c r="S548" s="251"/>
      <c r="T548" s="252"/>
      <c r="U548" s="15"/>
      <c r="V548" s="15"/>
      <c r="W548" s="15"/>
      <c r="X548" s="15"/>
      <c r="Y548" s="15"/>
      <c r="Z548" s="15"/>
      <c r="AA548" s="15"/>
      <c r="AB548" s="15"/>
      <c r="AC548" s="15"/>
      <c r="AD548" s="15"/>
      <c r="AE548" s="15"/>
      <c r="AT548" s="253" t="s">
        <v>172</v>
      </c>
      <c r="AU548" s="253" t="s">
        <v>168</v>
      </c>
      <c r="AV548" s="15" t="s">
        <v>167</v>
      </c>
      <c r="AW548" s="15" t="s">
        <v>33</v>
      </c>
      <c r="AX548" s="15" t="s">
        <v>80</v>
      </c>
      <c r="AY548" s="253" t="s">
        <v>158</v>
      </c>
    </row>
    <row r="549" s="2" customFormat="1" ht="24.15" customHeight="1">
      <c r="A549" s="38"/>
      <c r="B549" s="39"/>
      <c r="C549" s="254" t="s">
        <v>433</v>
      </c>
      <c r="D549" s="254" t="s">
        <v>205</v>
      </c>
      <c r="E549" s="255" t="s">
        <v>434</v>
      </c>
      <c r="F549" s="256" t="s">
        <v>435</v>
      </c>
      <c r="G549" s="257" t="s">
        <v>284</v>
      </c>
      <c r="H549" s="258">
        <v>240.56999999999999</v>
      </c>
      <c r="I549" s="259"/>
      <c r="J549" s="260">
        <f>ROUND(I549*H549,2)</f>
        <v>0</v>
      </c>
      <c r="K549" s="256" t="s">
        <v>166</v>
      </c>
      <c r="L549" s="261"/>
      <c r="M549" s="262" t="s">
        <v>19</v>
      </c>
      <c r="N549" s="263" t="s">
        <v>44</v>
      </c>
      <c r="O549" s="84"/>
      <c r="P549" s="213">
        <f>O549*H549</f>
        <v>0</v>
      </c>
      <c r="Q549" s="213">
        <v>0.00012</v>
      </c>
      <c r="R549" s="213">
        <f>Q549*H549</f>
        <v>0.028868399999999999</v>
      </c>
      <c r="S549" s="213">
        <v>0</v>
      </c>
      <c r="T549" s="214">
        <f>S549*H549</f>
        <v>0</v>
      </c>
      <c r="U549" s="38"/>
      <c r="V549" s="38"/>
      <c r="W549" s="38"/>
      <c r="X549" s="38"/>
      <c r="Y549" s="38"/>
      <c r="Z549" s="38"/>
      <c r="AA549" s="38"/>
      <c r="AB549" s="38"/>
      <c r="AC549" s="38"/>
      <c r="AD549" s="38"/>
      <c r="AE549" s="38"/>
      <c r="AR549" s="215" t="s">
        <v>204</v>
      </c>
      <c r="AT549" s="215" t="s">
        <v>205</v>
      </c>
      <c r="AU549" s="215" t="s">
        <v>168</v>
      </c>
      <c r="AY549" s="17" t="s">
        <v>158</v>
      </c>
      <c r="BE549" s="216">
        <f>IF(N549="základní",J549,0)</f>
        <v>0</v>
      </c>
      <c r="BF549" s="216">
        <f>IF(N549="snížená",J549,0)</f>
        <v>0</v>
      </c>
      <c r="BG549" s="216">
        <f>IF(N549="zákl. přenesená",J549,0)</f>
        <v>0</v>
      </c>
      <c r="BH549" s="216">
        <f>IF(N549="sníž. přenesená",J549,0)</f>
        <v>0</v>
      </c>
      <c r="BI549" s="216">
        <f>IF(N549="nulová",J549,0)</f>
        <v>0</v>
      </c>
      <c r="BJ549" s="17" t="s">
        <v>168</v>
      </c>
      <c r="BK549" s="216">
        <f>ROUND(I549*H549,2)</f>
        <v>0</v>
      </c>
      <c r="BL549" s="17" t="s">
        <v>167</v>
      </c>
      <c r="BM549" s="215" t="s">
        <v>436</v>
      </c>
    </row>
    <row r="550" s="14" customFormat="1">
      <c r="A550" s="14"/>
      <c r="B550" s="232"/>
      <c r="C550" s="233"/>
      <c r="D550" s="217" t="s">
        <v>172</v>
      </c>
      <c r="E550" s="233"/>
      <c r="F550" s="235" t="s">
        <v>437</v>
      </c>
      <c r="G550" s="233"/>
      <c r="H550" s="236">
        <v>240.56999999999999</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4</v>
      </c>
      <c r="AX550" s="14" t="s">
        <v>80</v>
      </c>
      <c r="AY550" s="242" t="s">
        <v>158</v>
      </c>
    </row>
    <row r="551" s="2" customFormat="1" ht="24.15" customHeight="1">
      <c r="A551" s="38"/>
      <c r="B551" s="39"/>
      <c r="C551" s="204" t="s">
        <v>438</v>
      </c>
      <c r="D551" s="204" t="s">
        <v>162</v>
      </c>
      <c r="E551" s="205" t="s">
        <v>439</v>
      </c>
      <c r="F551" s="206" t="s">
        <v>440</v>
      </c>
      <c r="G551" s="207" t="s">
        <v>165</v>
      </c>
      <c r="H551" s="208">
        <v>9.4499999999999993</v>
      </c>
      <c r="I551" s="209"/>
      <c r="J551" s="210">
        <f>ROUND(I551*H551,2)</f>
        <v>0</v>
      </c>
      <c r="K551" s="206" t="s">
        <v>166</v>
      </c>
      <c r="L551" s="44"/>
      <c r="M551" s="211" t="s">
        <v>19</v>
      </c>
      <c r="N551" s="212" t="s">
        <v>44</v>
      </c>
      <c r="O551" s="84"/>
      <c r="P551" s="213">
        <f>O551*H551</f>
        <v>0</v>
      </c>
      <c r="Q551" s="213">
        <v>0.021000000000000001</v>
      </c>
      <c r="R551" s="213">
        <f>Q551*H551</f>
        <v>0.19844999999999999</v>
      </c>
      <c r="S551" s="213">
        <v>0</v>
      </c>
      <c r="T551" s="214">
        <f>S551*H551</f>
        <v>0</v>
      </c>
      <c r="U551" s="38"/>
      <c r="V551" s="38"/>
      <c r="W551" s="38"/>
      <c r="X551" s="38"/>
      <c r="Y551" s="38"/>
      <c r="Z551" s="38"/>
      <c r="AA551" s="38"/>
      <c r="AB551" s="38"/>
      <c r="AC551" s="38"/>
      <c r="AD551" s="38"/>
      <c r="AE551" s="38"/>
      <c r="AR551" s="215" t="s">
        <v>167</v>
      </c>
      <c r="AT551" s="215" t="s">
        <v>162</v>
      </c>
      <c r="AU551" s="215" t="s">
        <v>168</v>
      </c>
      <c r="AY551" s="17" t="s">
        <v>158</v>
      </c>
      <c r="BE551" s="216">
        <f>IF(N551="základní",J551,0)</f>
        <v>0</v>
      </c>
      <c r="BF551" s="216">
        <f>IF(N551="snížená",J551,0)</f>
        <v>0</v>
      </c>
      <c r="BG551" s="216">
        <f>IF(N551="zákl. přenesená",J551,0)</f>
        <v>0</v>
      </c>
      <c r="BH551" s="216">
        <f>IF(N551="sníž. přenesená",J551,0)</f>
        <v>0</v>
      </c>
      <c r="BI551" s="216">
        <f>IF(N551="nulová",J551,0)</f>
        <v>0</v>
      </c>
      <c r="BJ551" s="17" t="s">
        <v>168</v>
      </c>
      <c r="BK551" s="216">
        <f>ROUND(I551*H551,2)</f>
        <v>0</v>
      </c>
      <c r="BL551" s="17" t="s">
        <v>167</v>
      </c>
      <c r="BM551" s="215" t="s">
        <v>441</v>
      </c>
    </row>
    <row r="552" s="2" customFormat="1">
      <c r="A552" s="38"/>
      <c r="B552" s="39"/>
      <c r="C552" s="40"/>
      <c r="D552" s="217" t="s">
        <v>170</v>
      </c>
      <c r="E552" s="40"/>
      <c r="F552" s="218" t="s">
        <v>442</v>
      </c>
      <c r="G552" s="40"/>
      <c r="H552" s="40"/>
      <c r="I552" s="219"/>
      <c r="J552" s="40"/>
      <c r="K552" s="40"/>
      <c r="L552" s="44"/>
      <c r="M552" s="220"/>
      <c r="N552" s="221"/>
      <c r="O552" s="84"/>
      <c r="P552" s="84"/>
      <c r="Q552" s="84"/>
      <c r="R552" s="84"/>
      <c r="S552" s="84"/>
      <c r="T552" s="85"/>
      <c r="U552" s="38"/>
      <c r="V552" s="38"/>
      <c r="W552" s="38"/>
      <c r="X552" s="38"/>
      <c r="Y552" s="38"/>
      <c r="Z552" s="38"/>
      <c r="AA552" s="38"/>
      <c r="AB552" s="38"/>
      <c r="AC552" s="38"/>
      <c r="AD552" s="38"/>
      <c r="AE552" s="38"/>
      <c r="AT552" s="17" t="s">
        <v>170</v>
      </c>
      <c r="AU552" s="17" t="s">
        <v>168</v>
      </c>
    </row>
    <row r="553" s="13" customFormat="1">
      <c r="A553" s="13"/>
      <c r="B553" s="222"/>
      <c r="C553" s="223"/>
      <c r="D553" s="217" t="s">
        <v>172</v>
      </c>
      <c r="E553" s="224" t="s">
        <v>19</v>
      </c>
      <c r="F553" s="225" t="s">
        <v>225</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172</v>
      </c>
      <c r="AU553" s="231" t="s">
        <v>168</v>
      </c>
      <c r="AV553" s="13" t="s">
        <v>80</v>
      </c>
      <c r="AW553" s="13" t="s">
        <v>33</v>
      </c>
      <c r="AX553" s="13" t="s">
        <v>72</v>
      </c>
      <c r="AY553" s="231" t="s">
        <v>158</v>
      </c>
    </row>
    <row r="554" s="14" customFormat="1">
      <c r="A554" s="14"/>
      <c r="B554" s="232"/>
      <c r="C554" s="233"/>
      <c r="D554" s="217" t="s">
        <v>172</v>
      </c>
      <c r="E554" s="234" t="s">
        <v>19</v>
      </c>
      <c r="F554" s="235" t="s">
        <v>226</v>
      </c>
      <c r="G554" s="233"/>
      <c r="H554" s="236">
        <v>9.4499999999999993</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172</v>
      </c>
      <c r="AU554" s="242" t="s">
        <v>168</v>
      </c>
      <c r="AV554" s="14" t="s">
        <v>168</v>
      </c>
      <c r="AW554" s="14" t="s">
        <v>33</v>
      </c>
      <c r="AX554" s="14" t="s">
        <v>80</v>
      </c>
      <c r="AY554" s="242" t="s">
        <v>158</v>
      </c>
    </row>
    <row r="555" s="2" customFormat="1" ht="37.8" customHeight="1">
      <c r="A555" s="38"/>
      <c r="B555" s="39"/>
      <c r="C555" s="204" t="s">
        <v>443</v>
      </c>
      <c r="D555" s="204" t="s">
        <v>162</v>
      </c>
      <c r="E555" s="205" t="s">
        <v>444</v>
      </c>
      <c r="F555" s="206" t="s">
        <v>445</v>
      </c>
      <c r="G555" s="207" t="s">
        <v>165</v>
      </c>
      <c r="H555" s="208">
        <v>343.61000000000001</v>
      </c>
      <c r="I555" s="209"/>
      <c r="J555" s="210">
        <f>ROUND(I555*H555,2)</f>
        <v>0</v>
      </c>
      <c r="K555" s="206" t="s">
        <v>166</v>
      </c>
      <c r="L555" s="44"/>
      <c r="M555" s="211" t="s">
        <v>19</v>
      </c>
      <c r="N555" s="212" t="s">
        <v>44</v>
      </c>
      <c r="O555" s="84"/>
      <c r="P555" s="213">
        <f>O555*H555</f>
        <v>0</v>
      </c>
      <c r="Q555" s="213">
        <v>0.01222</v>
      </c>
      <c r="R555" s="213">
        <f>Q555*H555</f>
        <v>4.1989141999999999</v>
      </c>
      <c r="S555" s="213">
        <v>0</v>
      </c>
      <c r="T555" s="214">
        <f>S555*H555</f>
        <v>0</v>
      </c>
      <c r="U555" s="38"/>
      <c r="V555" s="38"/>
      <c r="W555" s="38"/>
      <c r="X555" s="38"/>
      <c r="Y555" s="38"/>
      <c r="Z555" s="38"/>
      <c r="AA555" s="38"/>
      <c r="AB555" s="38"/>
      <c r="AC555" s="38"/>
      <c r="AD555" s="38"/>
      <c r="AE555" s="38"/>
      <c r="AR555" s="215" t="s">
        <v>167</v>
      </c>
      <c r="AT555" s="215" t="s">
        <v>162</v>
      </c>
      <c r="AU555" s="215" t="s">
        <v>168</v>
      </c>
      <c r="AY555" s="17" t="s">
        <v>158</v>
      </c>
      <c r="BE555" s="216">
        <f>IF(N555="základní",J555,0)</f>
        <v>0</v>
      </c>
      <c r="BF555" s="216">
        <f>IF(N555="snížená",J555,0)</f>
        <v>0</v>
      </c>
      <c r="BG555" s="216">
        <f>IF(N555="zákl. přenesená",J555,0)</f>
        <v>0</v>
      </c>
      <c r="BH555" s="216">
        <f>IF(N555="sníž. přenesená",J555,0)</f>
        <v>0</v>
      </c>
      <c r="BI555" s="216">
        <f>IF(N555="nulová",J555,0)</f>
        <v>0</v>
      </c>
      <c r="BJ555" s="17" t="s">
        <v>168</v>
      </c>
      <c r="BK555" s="216">
        <f>ROUND(I555*H555,2)</f>
        <v>0</v>
      </c>
      <c r="BL555" s="17" t="s">
        <v>167</v>
      </c>
      <c r="BM555" s="215" t="s">
        <v>446</v>
      </c>
    </row>
    <row r="556" s="13" customFormat="1">
      <c r="A556" s="13"/>
      <c r="B556" s="222"/>
      <c r="C556" s="223"/>
      <c r="D556" s="217" t="s">
        <v>172</v>
      </c>
      <c r="E556" s="224" t="s">
        <v>19</v>
      </c>
      <c r="F556" s="225" t="s">
        <v>228</v>
      </c>
      <c r="G556" s="223"/>
      <c r="H556" s="224" t="s">
        <v>19</v>
      </c>
      <c r="I556" s="226"/>
      <c r="J556" s="223"/>
      <c r="K556" s="223"/>
      <c r="L556" s="227"/>
      <c r="M556" s="228"/>
      <c r="N556" s="229"/>
      <c r="O556" s="229"/>
      <c r="P556" s="229"/>
      <c r="Q556" s="229"/>
      <c r="R556" s="229"/>
      <c r="S556" s="229"/>
      <c r="T556" s="230"/>
      <c r="U556" s="13"/>
      <c r="V556" s="13"/>
      <c r="W556" s="13"/>
      <c r="X556" s="13"/>
      <c r="Y556" s="13"/>
      <c r="Z556" s="13"/>
      <c r="AA556" s="13"/>
      <c r="AB556" s="13"/>
      <c r="AC556" s="13"/>
      <c r="AD556" s="13"/>
      <c r="AE556" s="13"/>
      <c r="AT556" s="231" t="s">
        <v>172</v>
      </c>
      <c r="AU556" s="231" t="s">
        <v>168</v>
      </c>
      <c r="AV556" s="13" t="s">
        <v>80</v>
      </c>
      <c r="AW556" s="13" t="s">
        <v>33</v>
      </c>
      <c r="AX556" s="13" t="s">
        <v>72</v>
      </c>
      <c r="AY556" s="231" t="s">
        <v>158</v>
      </c>
    </row>
    <row r="557" s="14" customFormat="1">
      <c r="A557" s="14"/>
      <c r="B557" s="232"/>
      <c r="C557" s="233"/>
      <c r="D557" s="217" t="s">
        <v>172</v>
      </c>
      <c r="E557" s="234" t="s">
        <v>19</v>
      </c>
      <c r="F557" s="235" t="s">
        <v>238</v>
      </c>
      <c r="G557" s="233"/>
      <c r="H557" s="236">
        <v>146.30000000000001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172</v>
      </c>
      <c r="AU557" s="242" t="s">
        <v>168</v>
      </c>
      <c r="AV557" s="14" t="s">
        <v>168</v>
      </c>
      <c r="AW557" s="14" t="s">
        <v>33</v>
      </c>
      <c r="AX557" s="14" t="s">
        <v>72</v>
      </c>
      <c r="AY557" s="242" t="s">
        <v>158</v>
      </c>
    </row>
    <row r="558" s="13" customFormat="1">
      <c r="A558" s="13"/>
      <c r="B558" s="222"/>
      <c r="C558" s="223"/>
      <c r="D558" s="217" t="s">
        <v>172</v>
      </c>
      <c r="E558" s="224" t="s">
        <v>19</v>
      </c>
      <c r="F558" s="225" t="s">
        <v>231</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172</v>
      </c>
      <c r="AU558" s="231" t="s">
        <v>168</v>
      </c>
      <c r="AV558" s="13" t="s">
        <v>80</v>
      </c>
      <c r="AW558" s="13" t="s">
        <v>33</v>
      </c>
      <c r="AX558" s="13" t="s">
        <v>72</v>
      </c>
      <c r="AY558" s="231" t="s">
        <v>158</v>
      </c>
    </row>
    <row r="559" s="14" customFormat="1">
      <c r="A559" s="14"/>
      <c r="B559" s="232"/>
      <c r="C559" s="233"/>
      <c r="D559" s="217" t="s">
        <v>172</v>
      </c>
      <c r="E559" s="234" t="s">
        <v>19</v>
      </c>
      <c r="F559" s="235" t="s">
        <v>239</v>
      </c>
      <c r="G559" s="233"/>
      <c r="H559" s="236">
        <v>72.450000000000003</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3" customFormat="1">
      <c r="A560" s="13"/>
      <c r="B560" s="222"/>
      <c r="C560" s="223"/>
      <c r="D560" s="217" t="s">
        <v>172</v>
      </c>
      <c r="E560" s="224" t="s">
        <v>19</v>
      </c>
      <c r="F560" s="225" t="s">
        <v>240</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172</v>
      </c>
      <c r="AU560" s="231" t="s">
        <v>168</v>
      </c>
      <c r="AV560" s="13" t="s">
        <v>80</v>
      </c>
      <c r="AW560" s="13" t="s">
        <v>33</v>
      </c>
      <c r="AX560" s="13" t="s">
        <v>72</v>
      </c>
      <c r="AY560" s="231" t="s">
        <v>158</v>
      </c>
    </row>
    <row r="561" s="14" customFormat="1">
      <c r="A561" s="14"/>
      <c r="B561" s="232"/>
      <c r="C561" s="233"/>
      <c r="D561" s="217" t="s">
        <v>172</v>
      </c>
      <c r="E561" s="234" t="s">
        <v>19</v>
      </c>
      <c r="F561" s="235" t="s">
        <v>241</v>
      </c>
      <c r="G561" s="233"/>
      <c r="H561" s="236">
        <v>36</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172</v>
      </c>
      <c r="AU561" s="242" t="s">
        <v>168</v>
      </c>
      <c r="AV561" s="14" t="s">
        <v>168</v>
      </c>
      <c r="AW561" s="14" t="s">
        <v>33</v>
      </c>
      <c r="AX561" s="14" t="s">
        <v>72</v>
      </c>
      <c r="AY561" s="242" t="s">
        <v>158</v>
      </c>
    </row>
    <row r="562" s="13" customFormat="1">
      <c r="A562" s="13"/>
      <c r="B562" s="222"/>
      <c r="C562" s="223"/>
      <c r="D562" s="217" t="s">
        <v>172</v>
      </c>
      <c r="E562" s="224" t="s">
        <v>19</v>
      </c>
      <c r="F562" s="225" t="s">
        <v>233</v>
      </c>
      <c r="G562" s="223"/>
      <c r="H562" s="224" t="s">
        <v>19</v>
      </c>
      <c r="I562" s="226"/>
      <c r="J562" s="223"/>
      <c r="K562" s="223"/>
      <c r="L562" s="227"/>
      <c r="M562" s="228"/>
      <c r="N562" s="229"/>
      <c r="O562" s="229"/>
      <c r="P562" s="229"/>
      <c r="Q562" s="229"/>
      <c r="R562" s="229"/>
      <c r="S562" s="229"/>
      <c r="T562" s="230"/>
      <c r="U562" s="13"/>
      <c r="V562" s="13"/>
      <c r="W562" s="13"/>
      <c r="X562" s="13"/>
      <c r="Y562" s="13"/>
      <c r="Z562" s="13"/>
      <c r="AA562" s="13"/>
      <c r="AB562" s="13"/>
      <c r="AC562" s="13"/>
      <c r="AD562" s="13"/>
      <c r="AE562" s="13"/>
      <c r="AT562" s="231" t="s">
        <v>172</v>
      </c>
      <c r="AU562" s="231" t="s">
        <v>168</v>
      </c>
      <c r="AV562" s="13" t="s">
        <v>80</v>
      </c>
      <c r="AW562" s="13" t="s">
        <v>33</v>
      </c>
      <c r="AX562" s="13" t="s">
        <v>72</v>
      </c>
      <c r="AY562" s="231" t="s">
        <v>158</v>
      </c>
    </row>
    <row r="563" s="14" customFormat="1">
      <c r="A563" s="14"/>
      <c r="B563" s="232"/>
      <c r="C563" s="233"/>
      <c r="D563" s="217" t="s">
        <v>172</v>
      </c>
      <c r="E563" s="234" t="s">
        <v>19</v>
      </c>
      <c r="F563" s="235" t="s">
        <v>242</v>
      </c>
      <c r="G563" s="233"/>
      <c r="H563" s="236">
        <v>133</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172</v>
      </c>
      <c r="AU563" s="242" t="s">
        <v>168</v>
      </c>
      <c r="AV563" s="14" t="s">
        <v>168</v>
      </c>
      <c r="AW563" s="14" t="s">
        <v>33</v>
      </c>
      <c r="AX563" s="14" t="s">
        <v>72</v>
      </c>
      <c r="AY563" s="242" t="s">
        <v>158</v>
      </c>
    </row>
    <row r="564" s="13" customFormat="1">
      <c r="A564" s="13"/>
      <c r="B564" s="222"/>
      <c r="C564" s="223"/>
      <c r="D564" s="217" t="s">
        <v>172</v>
      </c>
      <c r="E564" s="224" t="s">
        <v>19</v>
      </c>
      <c r="F564" s="225" t="s">
        <v>243</v>
      </c>
      <c r="G564" s="223"/>
      <c r="H564" s="224" t="s">
        <v>19</v>
      </c>
      <c r="I564" s="226"/>
      <c r="J564" s="223"/>
      <c r="K564" s="223"/>
      <c r="L564" s="227"/>
      <c r="M564" s="228"/>
      <c r="N564" s="229"/>
      <c r="O564" s="229"/>
      <c r="P564" s="229"/>
      <c r="Q564" s="229"/>
      <c r="R564" s="229"/>
      <c r="S564" s="229"/>
      <c r="T564" s="230"/>
      <c r="U564" s="13"/>
      <c r="V564" s="13"/>
      <c r="W564" s="13"/>
      <c r="X564" s="13"/>
      <c r="Y564" s="13"/>
      <c r="Z564" s="13"/>
      <c r="AA564" s="13"/>
      <c r="AB564" s="13"/>
      <c r="AC564" s="13"/>
      <c r="AD564" s="13"/>
      <c r="AE564" s="13"/>
      <c r="AT564" s="231" t="s">
        <v>172</v>
      </c>
      <c r="AU564" s="231" t="s">
        <v>168</v>
      </c>
      <c r="AV564" s="13" t="s">
        <v>80</v>
      </c>
      <c r="AW564" s="13" t="s">
        <v>33</v>
      </c>
      <c r="AX564" s="13" t="s">
        <v>72</v>
      </c>
      <c r="AY564" s="231" t="s">
        <v>158</v>
      </c>
    </row>
    <row r="565" s="14" customFormat="1">
      <c r="A565" s="14"/>
      <c r="B565" s="232"/>
      <c r="C565" s="233"/>
      <c r="D565" s="217" t="s">
        <v>172</v>
      </c>
      <c r="E565" s="234" t="s">
        <v>19</v>
      </c>
      <c r="F565" s="235" t="s">
        <v>244</v>
      </c>
      <c r="G565" s="233"/>
      <c r="H565" s="236">
        <v>-21.600000000000001</v>
      </c>
      <c r="I565" s="237"/>
      <c r="J565" s="233"/>
      <c r="K565" s="233"/>
      <c r="L565" s="238"/>
      <c r="M565" s="239"/>
      <c r="N565" s="240"/>
      <c r="O565" s="240"/>
      <c r="P565" s="240"/>
      <c r="Q565" s="240"/>
      <c r="R565" s="240"/>
      <c r="S565" s="240"/>
      <c r="T565" s="241"/>
      <c r="U565" s="14"/>
      <c r="V565" s="14"/>
      <c r="W565" s="14"/>
      <c r="X565" s="14"/>
      <c r="Y565" s="14"/>
      <c r="Z565" s="14"/>
      <c r="AA565" s="14"/>
      <c r="AB565" s="14"/>
      <c r="AC565" s="14"/>
      <c r="AD565" s="14"/>
      <c r="AE565" s="14"/>
      <c r="AT565" s="242" t="s">
        <v>172</v>
      </c>
      <c r="AU565" s="242" t="s">
        <v>168</v>
      </c>
      <c r="AV565" s="14" t="s">
        <v>168</v>
      </c>
      <c r="AW565" s="14" t="s">
        <v>33</v>
      </c>
      <c r="AX565" s="14" t="s">
        <v>72</v>
      </c>
      <c r="AY565" s="242" t="s">
        <v>158</v>
      </c>
    </row>
    <row r="566" s="14" customFormat="1">
      <c r="A566" s="14"/>
      <c r="B566" s="232"/>
      <c r="C566" s="233"/>
      <c r="D566" s="217" t="s">
        <v>172</v>
      </c>
      <c r="E566" s="234" t="s">
        <v>19</v>
      </c>
      <c r="F566" s="235" t="s">
        <v>245</v>
      </c>
      <c r="G566" s="233"/>
      <c r="H566" s="236">
        <v>-16.199999999999999</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172</v>
      </c>
      <c r="AU566" s="242" t="s">
        <v>168</v>
      </c>
      <c r="AV566" s="14" t="s">
        <v>168</v>
      </c>
      <c r="AW566" s="14" t="s">
        <v>33</v>
      </c>
      <c r="AX566" s="14" t="s">
        <v>72</v>
      </c>
      <c r="AY566" s="242" t="s">
        <v>158</v>
      </c>
    </row>
    <row r="567" s="14" customFormat="1">
      <c r="A567" s="14"/>
      <c r="B567" s="232"/>
      <c r="C567" s="233"/>
      <c r="D567" s="217" t="s">
        <v>172</v>
      </c>
      <c r="E567" s="234" t="s">
        <v>19</v>
      </c>
      <c r="F567" s="235" t="s">
        <v>246</v>
      </c>
      <c r="G567" s="233"/>
      <c r="H567" s="236">
        <v>-1.6499999999999999</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172</v>
      </c>
      <c r="AU567" s="242" t="s">
        <v>168</v>
      </c>
      <c r="AV567" s="14" t="s">
        <v>168</v>
      </c>
      <c r="AW567" s="14" t="s">
        <v>33</v>
      </c>
      <c r="AX567" s="14" t="s">
        <v>72</v>
      </c>
      <c r="AY567" s="242" t="s">
        <v>158</v>
      </c>
    </row>
    <row r="568" s="14" customFormat="1">
      <c r="A568" s="14"/>
      <c r="B568" s="232"/>
      <c r="C568" s="233"/>
      <c r="D568" s="217" t="s">
        <v>172</v>
      </c>
      <c r="E568" s="234" t="s">
        <v>19</v>
      </c>
      <c r="F568" s="235" t="s">
        <v>247</v>
      </c>
      <c r="G568" s="233"/>
      <c r="H568" s="236">
        <v>-0.64000000000000001</v>
      </c>
      <c r="I568" s="237"/>
      <c r="J568" s="233"/>
      <c r="K568" s="233"/>
      <c r="L568" s="238"/>
      <c r="M568" s="239"/>
      <c r="N568" s="240"/>
      <c r="O568" s="240"/>
      <c r="P568" s="240"/>
      <c r="Q568" s="240"/>
      <c r="R568" s="240"/>
      <c r="S568" s="240"/>
      <c r="T568" s="241"/>
      <c r="U568" s="14"/>
      <c r="V568" s="14"/>
      <c r="W568" s="14"/>
      <c r="X568" s="14"/>
      <c r="Y568" s="14"/>
      <c r="Z568" s="14"/>
      <c r="AA568" s="14"/>
      <c r="AB568" s="14"/>
      <c r="AC568" s="14"/>
      <c r="AD568" s="14"/>
      <c r="AE568" s="14"/>
      <c r="AT568" s="242" t="s">
        <v>172</v>
      </c>
      <c r="AU568" s="242" t="s">
        <v>168</v>
      </c>
      <c r="AV568" s="14" t="s">
        <v>168</v>
      </c>
      <c r="AW568" s="14" t="s">
        <v>33</v>
      </c>
      <c r="AX568" s="14" t="s">
        <v>72</v>
      </c>
      <c r="AY568" s="242" t="s">
        <v>158</v>
      </c>
    </row>
    <row r="569" s="14" customFormat="1">
      <c r="A569" s="14"/>
      <c r="B569" s="232"/>
      <c r="C569" s="233"/>
      <c r="D569" s="217" t="s">
        <v>172</v>
      </c>
      <c r="E569" s="234" t="s">
        <v>19</v>
      </c>
      <c r="F569" s="235" t="s">
        <v>248</v>
      </c>
      <c r="G569" s="233"/>
      <c r="H569" s="236">
        <v>-1.9550000000000001</v>
      </c>
      <c r="I569" s="237"/>
      <c r="J569" s="233"/>
      <c r="K569" s="233"/>
      <c r="L569" s="238"/>
      <c r="M569" s="239"/>
      <c r="N569" s="240"/>
      <c r="O569" s="240"/>
      <c r="P569" s="240"/>
      <c r="Q569" s="240"/>
      <c r="R569" s="240"/>
      <c r="S569" s="240"/>
      <c r="T569" s="241"/>
      <c r="U569" s="14"/>
      <c r="V569" s="14"/>
      <c r="W569" s="14"/>
      <c r="X569" s="14"/>
      <c r="Y569" s="14"/>
      <c r="Z569" s="14"/>
      <c r="AA569" s="14"/>
      <c r="AB569" s="14"/>
      <c r="AC569" s="14"/>
      <c r="AD569" s="14"/>
      <c r="AE569" s="14"/>
      <c r="AT569" s="242" t="s">
        <v>172</v>
      </c>
      <c r="AU569" s="242" t="s">
        <v>168</v>
      </c>
      <c r="AV569" s="14" t="s">
        <v>168</v>
      </c>
      <c r="AW569" s="14" t="s">
        <v>33</v>
      </c>
      <c r="AX569" s="14" t="s">
        <v>72</v>
      </c>
      <c r="AY569" s="242" t="s">
        <v>158</v>
      </c>
    </row>
    <row r="570" s="14" customFormat="1">
      <c r="A570" s="14"/>
      <c r="B570" s="232"/>
      <c r="C570" s="233"/>
      <c r="D570" s="217" t="s">
        <v>172</v>
      </c>
      <c r="E570" s="234" t="s">
        <v>19</v>
      </c>
      <c r="F570" s="235" t="s">
        <v>249</v>
      </c>
      <c r="G570" s="233"/>
      <c r="H570" s="236">
        <v>-0.88</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3" customFormat="1">
      <c r="A571" s="13"/>
      <c r="B571" s="222"/>
      <c r="C571" s="223"/>
      <c r="D571" s="217" t="s">
        <v>172</v>
      </c>
      <c r="E571" s="224" t="s">
        <v>19</v>
      </c>
      <c r="F571" s="225" t="s">
        <v>240</v>
      </c>
      <c r="G571" s="223"/>
      <c r="H571" s="224" t="s">
        <v>19</v>
      </c>
      <c r="I571" s="226"/>
      <c r="J571" s="223"/>
      <c r="K571" s="223"/>
      <c r="L571" s="227"/>
      <c r="M571" s="228"/>
      <c r="N571" s="229"/>
      <c r="O571" s="229"/>
      <c r="P571" s="229"/>
      <c r="Q571" s="229"/>
      <c r="R571" s="229"/>
      <c r="S571" s="229"/>
      <c r="T571" s="230"/>
      <c r="U571" s="13"/>
      <c r="V571" s="13"/>
      <c r="W571" s="13"/>
      <c r="X571" s="13"/>
      <c r="Y571" s="13"/>
      <c r="Z571" s="13"/>
      <c r="AA571" s="13"/>
      <c r="AB571" s="13"/>
      <c r="AC571" s="13"/>
      <c r="AD571" s="13"/>
      <c r="AE571" s="13"/>
      <c r="AT571" s="231" t="s">
        <v>172</v>
      </c>
      <c r="AU571" s="231" t="s">
        <v>168</v>
      </c>
      <c r="AV571" s="13" t="s">
        <v>80</v>
      </c>
      <c r="AW571" s="13" t="s">
        <v>33</v>
      </c>
      <c r="AX571" s="13" t="s">
        <v>72</v>
      </c>
      <c r="AY571" s="231" t="s">
        <v>158</v>
      </c>
    </row>
    <row r="572" s="14" customFormat="1">
      <c r="A572" s="14"/>
      <c r="B572" s="232"/>
      <c r="C572" s="233"/>
      <c r="D572" s="217" t="s">
        <v>172</v>
      </c>
      <c r="E572" s="234" t="s">
        <v>19</v>
      </c>
      <c r="F572" s="235" t="s">
        <v>250</v>
      </c>
      <c r="G572" s="233"/>
      <c r="H572" s="236">
        <v>-1.2150000000000001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172</v>
      </c>
      <c r="AU572" s="242" t="s">
        <v>168</v>
      </c>
      <c r="AV572" s="14" t="s">
        <v>168</v>
      </c>
      <c r="AW572" s="14" t="s">
        <v>33</v>
      </c>
      <c r="AX572" s="14" t="s">
        <v>72</v>
      </c>
      <c r="AY572" s="242" t="s">
        <v>158</v>
      </c>
    </row>
    <row r="573" s="15" customFormat="1">
      <c r="A573" s="15"/>
      <c r="B573" s="243"/>
      <c r="C573" s="244"/>
      <c r="D573" s="217" t="s">
        <v>172</v>
      </c>
      <c r="E573" s="245" t="s">
        <v>19</v>
      </c>
      <c r="F573" s="246" t="s">
        <v>176</v>
      </c>
      <c r="G573" s="244"/>
      <c r="H573" s="247">
        <v>343.61000000000007</v>
      </c>
      <c r="I573" s="248"/>
      <c r="J573" s="244"/>
      <c r="K573" s="244"/>
      <c r="L573" s="249"/>
      <c r="M573" s="250"/>
      <c r="N573" s="251"/>
      <c r="O573" s="251"/>
      <c r="P573" s="251"/>
      <c r="Q573" s="251"/>
      <c r="R573" s="251"/>
      <c r="S573" s="251"/>
      <c r="T573" s="252"/>
      <c r="U573" s="15"/>
      <c r="V573" s="15"/>
      <c r="W573" s="15"/>
      <c r="X573" s="15"/>
      <c r="Y573" s="15"/>
      <c r="Z573" s="15"/>
      <c r="AA573" s="15"/>
      <c r="AB573" s="15"/>
      <c r="AC573" s="15"/>
      <c r="AD573" s="15"/>
      <c r="AE573" s="15"/>
      <c r="AT573" s="253" t="s">
        <v>172</v>
      </c>
      <c r="AU573" s="253" t="s">
        <v>168</v>
      </c>
      <c r="AV573" s="15" t="s">
        <v>167</v>
      </c>
      <c r="AW573" s="15" t="s">
        <v>33</v>
      </c>
      <c r="AX573" s="15" t="s">
        <v>80</v>
      </c>
      <c r="AY573" s="253" t="s">
        <v>158</v>
      </c>
    </row>
    <row r="574" s="2" customFormat="1" ht="37.8" customHeight="1">
      <c r="A574" s="38"/>
      <c r="B574" s="39"/>
      <c r="C574" s="204" t="s">
        <v>447</v>
      </c>
      <c r="D574" s="204" t="s">
        <v>162</v>
      </c>
      <c r="E574" s="205" t="s">
        <v>448</v>
      </c>
      <c r="F574" s="206" t="s">
        <v>449</v>
      </c>
      <c r="G574" s="207" t="s">
        <v>165</v>
      </c>
      <c r="H574" s="208">
        <v>78.599999999999994</v>
      </c>
      <c r="I574" s="209"/>
      <c r="J574" s="210">
        <f>ROUND(I574*H574,2)</f>
        <v>0</v>
      </c>
      <c r="K574" s="206" t="s">
        <v>166</v>
      </c>
      <c r="L574" s="44"/>
      <c r="M574" s="211" t="s">
        <v>19</v>
      </c>
      <c r="N574" s="212" t="s">
        <v>44</v>
      </c>
      <c r="O574" s="84"/>
      <c r="P574" s="213">
        <f>O574*H574</f>
        <v>0</v>
      </c>
      <c r="Q574" s="213">
        <v>0.00628</v>
      </c>
      <c r="R574" s="213">
        <f>Q574*H574</f>
        <v>0.49360799999999999</v>
      </c>
      <c r="S574" s="213">
        <v>0</v>
      </c>
      <c r="T574" s="214">
        <f>S574*H574</f>
        <v>0</v>
      </c>
      <c r="U574" s="38"/>
      <c r="V574" s="38"/>
      <c r="W574" s="38"/>
      <c r="X574" s="38"/>
      <c r="Y574" s="38"/>
      <c r="Z574" s="38"/>
      <c r="AA574" s="38"/>
      <c r="AB574" s="38"/>
      <c r="AC574" s="38"/>
      <c r="AD574" s="38"/>
      <c r="AE574" s="38"/>
      <c r="AR574" s="215" t="s">
        <v>167</v>
      </c>
      <c r="AT574" s="215" t="s">
        <v>162</v>
      </c>
      <c r="AU574" s="215" t="s">
        <v>168</v>
      </c>
      <c r="AY574" s="17" t="s">
        <v>158</v>
      </c>
      <c r="BE574" s="216">
        <f>IF(N574="základní",J574,0)</f>
        <v>0</v>
      </c>
      <c r="BF574" s="216">
        <f>IF(N574="snížená",J574,0)</f>
        <v>0</v>
      </c>
      <c r="BG574" s="216">
        <f>IF(N574="zákl. přenesená",J574,0)</f>
        <v>0</v>
      </c>
      <c r="BH574" s="216">
        <f>IF(N574="sníž. přenesená",J574,0)</f>
        <v>0</v>
      </c>
      <c r="BI574" s="216">
        <f>IF(N574="nulová",J574,0)</f>
        <v>0</v>
      </c>
      <c r="BJ574" s="17" t="s">
        <v>168</v>
      </c>
      <c r="BK574" s="216">
        <f>ROUND(I574*H574,2)</f>
        <v>0</v>
      </c>
      <c r="BL574" s="17" t="s">
        <v>167</v>
      </c>
      <c r="BM574" s="215" t="s">
        <v>450</v>
      </c>
    </row>
    <row r="575" s="13" customFormat="1">
      <c r="A575" s="13"/>
      <c r="B575" s="222"/>
      <c r="C575" s="223"/>
      <c r="D575" s="217" t="s">
        <v>172</v>
      </c>
      <c r="E575" s="224" t="s">
        <v>19</v>
      </c>
      <c r="F575" s="225" t="s">
        <v>266</v>
      </c>
      <c r="G575" s="223"/>
      <c r="H575" s="224" t="s">
        <v>19</v>
      </c>
      <c r="I575" s="226"/>
      <c r="J575" s="223"/>
      <c r="K575" s="223"/>
      <c r="L575" s="227"/>
      <c r="M575" s="228"/>
      <c r="N575" s="229"/>
      <c r="O575" s="229"/>
      <c r="P575" s="229"/>
      <c r="Q575" s="229"/>
      <c r="R575" s="229"/>
      <c r="S575" s="229"/>
      <c r="T575" s="230"/>
      <c r="U575" s="13"/>
      <c r="V575" s="13"/>
      <c r="W575" s="13"/>
      <c r="X575" s="13"/>
      <c r="Y575" s="13"/>
      <c r="Z575" s="13"/>
      <c r="AA575" s="13"/>
      <c r="AB575" s="13"/>
      <c r="AC575" s="13"/>
      <c r="AD575" s="13"/>
      <c r="AE575" s="13"/>
      <c r="AT575" s="231" t="s">
        <v>172</v>
      </c>
      <c r="AU575" s="231" t="s">
        <v>168</v>
      </c>
      <c r="AV575" s="13" t="s">
        <v>80</v>
      </c>
      <c r="AW575" s="13" t="s">
        <v>33</v>
      </c>
      <c r="AX575" s="13" t="s">
        <v>72</v>
      </c>
      <c r="AY575" s="231" t="s">
        <v>158</v>
      </c>
    </row>
    <row r="576" s="14" customFormat="1">
      <c r="A576" s="14"/>
      <c r="B576" s="232"/>
      <c r="C576" s="233"/>
      <c r="D576" s="217" t="s">
        <v>172</v>
      </c>
      <c r="E576" s="234" t="s">
        <v>19</v>
      </c>
      <c r="F576" s="235" t="s">
        <v>267</v>
      </c>
      <c r="G576" s="233"/>
      <c r="H576" s="236">
        <v>5.04</v>
      </c>
      <c r="I576" s="237"/>
      <c r="J576" s="233"/>
      <c r="K576" s="233"/>
      <c r="L576" s="238"/>
      <c r="M576" s="239"/>
      <c r="N576" s="240"/>
      <c r="O576" s="240"/>
      <c r="P576" s="240"/>
      <c r="Q576" s="240"/>
      <c r="R576" s="240"/>
      <c r="S576" s="240"/>
      <c r="T576" s="241"/>
      <c r="U576" s="14"/>
      <c r="V576" s="14"/>
      <c r="W576" s="14"/>
      <c r="X576" s="14"/>
      <c r="Y576" s="14"/>
      <c r="Z576" s="14"/>
      <c r="AA576" s="14"/>
      <c r="AB576" s="14"/>
      <c r="AC576" s="14"/>
      <c r="AD576" s="14"/>
      <c r="AE576" s="14"/>
      <c r="AT576" s="242" t="s">
        <v>172</v>
      </c>
      <c r="AU576" s="242" t="s">
        <v>168</v>
      </c>
      <c r="AV576" s="14" t="s">
        <v>168</v>
      </c>
      <c r="AW576" s="14" t="s">
        <v>33</v>
      </c>
      <c r="AX576" s="14" t="s">
        <v>72</v>
      </c>
      <c r="AY576" s="242" t="s">
        <v>158</v>
      </c>
    </row>
    <row r="577" s="14" customFormat="1">
      <c r="A577" s="14"/>
      <c r="B577" s="232"/>
      <c r="C577" s="233"/>
      <c r="D577" s="217" t="s">
        <v>172</v>
      </c>
      <c r="E577" s="234" t="s">
        <v>19</v>
      </c>
      <c r="F577" s="235" t="s">
        <v>268</v>
      </c>
      <c r="G577" s="233"/>
      <c r="H577" s="236">
        <v>4.8600000000000003</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172</v>
      </c>
      <c r="AU577" s="242" t="s">
        <v>168</v>
      </c>
      <c r="AV577" s="14" t="s">
        <v>168</v>
      </c>
      <c r="AW577" s="14" t="s">
        <v>33</v>
      </c>
      <c r="AX577" s="14" t="s">
        <v>72</v>
      </c>
      <c r="AY577" s="242" t="s">
        <v>158</v>
      </c>
    </row>
    <row r="578" s="13" customFormat="1">
      <c r="A578" s="13"/>
      <c r="B578" s="222"/>
      <c r="C578" s="223"/>
      <c r="D578" s="217" t="s">
        <v>172</v>
      </c>
      <c r="E578" s="224" t="s">
        <v>19</v>
      </c>
      <c r="F578" s="225" t="s">
        <v>227</v>
      </c>
      <c r="G578" s="223"/>
      <c r="H578" s="224" t="s">
        <v>19</v>
      </c>
      <c r="I578" s="226"/>
      <c r="J578" s="223"/>
      <c r="K578" s="223"/>
      <c r="L578" s="227"/>
      <c r="M578" s="228"/>
      <c r="N578" s="229"/>
      <c r="O578" s="229"/>
      <c r="P578" s="229"/>
      <c r="Q578" s="229"/>
      <c r="R578" s="229"/>
      <c r="S578" s="229"/>
      <c r="T578" s="230"/>
      <c r="U578" s="13"/>
      <c r="V578" s="13"/>
      <c r="W578" s="13"/>
      <c r="X578" s="13"/>
      <c r="Y578" s="13"/>
      <c r="Z578" s="13"/>
      <c r="AA578" s="13"/>
      <c r="AB578" s="13"/>
      <c r="AC578" s="13"/>
      <c r="AD578" s="13"/>
      <c r="AE578" s="13"/>
      <c r="AT578" s="231" t="s">
        <v>172</v>
      </c>
      <c r="AU578" s="231" t="s">
        <v>168</v>
      </c>
      <c r="AV578" s="13" t="s">
        <v>80</v>
      </c>
      <c r="AW578" s="13" t="s">
        <v>33</v>
      </c>
      <c r="AX578" s="13" t="s">
        <v>72</v>
      </c>
      <c r="AY578" s="231" t="s">
        <v>158</v>
      </c>
    </row>
    <row r="579" s="13" customFormat="1">
      <c r="A579" s="13"/>
      <c r="B579" s="222"/>
      <c r="C579" s="223"/>
      <c r="D579" s="217" t="s">
        <v>172</v>
      </c>
      <c r="E579" s="224" t="s">
        <v>19</v>
      </c>
      <c r="F579" s="225" t="s">
        <v>228</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172</v>
      </c>
      <c r="AU579" s="231" t="s">
        <v>168</v>
      </c>
      <c r="AV579" s="13" t="s">
        <v>80</v>
      </c>
      <c r="AW579" s="13" t="s">
        <v>33</v>
      </c>
      <c r="AX579" s="13" t="s">
        <v>72</v>
      </c>
      <c r="AY579" s="231" t="s">
        <v>158</v>
      </c>
    </row>
    <row r="580" s="14" customFormat="1">
      <c r="A580" s="14"/>
      <c r="B580" s="232"/>
      <c r="C580" s="233"/>
      <c r="D580" s="217" t="s">
        <v>172</v>
      </c>
      <c r="E580" s="234" t="s">
        <v>19</v>
      </c>
      <c r="F580" s="235" t="s">
        <v>229</v>
      </c>
      <c r="G580" s="233"/>
      <c r="H580" s="236">
        <v>20.899999999999999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172</v>
      </c>
      <c r="AU580" s="242" t="s">
        <v>168</v>
      </c>
      <c r="AV580" s="14" t="s">
        <v>168</v>
      </c>
      <c r="AW580" s="14" t="s">
        <v>33</v>
      </c>
      <c r="AX580" s="14" t="s">
        <v>72</v>
      </c>
      <c r="AY580" s="242" t="s">
        <v>158</v>
      </c>
    </row>
    <row r="581" s="14" customFormat="1">
      <c r="A581" s="14"/>
      <c r="B581" s="232"/>
      <c r="C581" s="233"/>
      <c r="D581" s="217" t="s">
        <v>172</v>
      </c>
      <c r="E581" s="234" t="s">
        <v>19</v>
      </c>
      <c r="F581" s="235" t="s">
        <v>230</v>
      </c>
      <c r="G581" s="233"/>
      <c r="H581" s="236">
        <v>9</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3" customFormat="1">
      <c r="A582" s="13"/>
      <c r="B582" s="222"/>
      <c r="C582" s="223"/>
      <c r="D582" s="217" t="s">
        <v>172</v>
      </c>
      <c r="E582" s="224" t="s">
        <v>19</v>
      </c>
      <c r="F582" s="225" t="s">
        <v>231</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172</v>
      </c>
      <c r="AU582" s="231" t="s">
        <v>168</v>
      </c>
      <c r="AV582" s="13" t="s">
        <v>80</v>
      </c>
      <c r="AW582" s="13" t="s">
        <v>33</v>
      </c>
      <c r="AX582" s="13" t="s">
        <v>72</v>
      </c>
      <c r="AY582" s="231" t="s">
        <v>158</v>
      </c>
    </row>
    <row r="583" s="14" customFormat="1">
      <c r="A583" s="14"/>
      <c r="B583" s="232"/>
      <c r="C583" s="233"/>
      <c r="D583" s="217" t="s">
        <v>172</v>
      </c>
      <c r="E583" s="234" t="s">
        <v>19</v>
      </c>
      <c r="F583" s="235" t="s">
        <v>232</v>
      </c>
      <c r="G583" s="233"/>
      <c r="H583" s="236">
        <v>10.35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3" customFormat="1">
      <c r="A584" s="13"/>
      <c r="B584" s="222"/>
      <c r="C584" s="223"/>
      <c r="D584" s="217" t="s">
        <v>172</v>
      </c>
      <c r="E584" s="224" t="s">
        <v>19</v>
      </c>
      <c r="F584" s="225" t="s">
        <v>233</v>
      </c>
      <c r="G584" s="223"/>
      <c r="H584" s="224" t="s">
        <v>19</v>
      </c>
      <c r="I584" s="226"/>
      <c r="J584" s="223"/>
      <c r="K584" s="223"/>
      <c r="L584" s="227"/>
      <c r="M584" s="228"/>
      <c r="N584" s="229"/>
      <c r="O584" s="229"/>
      <c r="P584" s="229"/>
      <c r="Q584" s="229"/>
      <c r="R584" s="229"/>
      <c r="S584" s="229"/>
      <c r="T584" s="230"/>
      <c r="U584" s="13"/>
      <c r="V584" s="13"/>
      <c r="W584" s="13"/>
      <c r="X584" s="13"/>
      <c r="Y584" s="13"/>
      <c r="Z584" s="13"/>
      <c r="AA584" s="13"/>
      <c r="AB584" s="13"/>
      <c r="AC584" s="13"/>
      <c r="AD584" s="13"/>
      <c r="AE584" s="13"/>
      <c r="AT584" s="231" t="s">
        <v>172</v>
      </c>
      <c r="AU584" s="231" t="s">
        <v>168</v>
      </c>
      <c r="AV584" s="13" t="s">
        <v>80</v>
      </c>
      <c r="AW584" s="13" t="s">
        <v>33</v>
      </c>
      <c r="AX584" s="13" t="s">
        <v>72</v>
      </c>
      <c r="AY584" s="231" t="s">
        <v>158</v>
      </c>
    </row>
    <row r="585" s="14" customFormat="1">
      <c r="A585" s="14"/>
      <c r="B585" s="232"/>
      <c r="C585" s="233"/>
      <c r="D585" s="217" t="s">
        <v>172</v>
      </c>
      <c r="E585" s="234" t="s">
        <v>19</v>
      </c>
      <c r="F585" s="235" t="s">
        <v>234</v>
      </c>
      <c r="G585" s="233"/>
      <c r="H585" s="236">
        <v>19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3" customFormat="1">
      <c r="A586" s="13"/>
      <c r="B586" s="222"/>
      <c r="C586" s="223"/>
      <c r="D586" s="217" t="s">
        <v>172</v>
      </c>
      <c r="E586" s="224" t="s">
        <v>19</v>
      </c>
      <c r="F586" s="225" t="s">
        <v>225</v>
      </c>
      <c r="G586" s="223"/>
      <c r="H586" s="224" t="s">
        <v>19</v>
      </c>
      <c r="I586" s="226"/>
      <c r="J586" s="223"/>
      <c r="K586" s="223"/>
      <c r="L586" s="227"/>
      <c r="M586" s="228"/>
      <c r="N586" s="229"/>
      <c r="O586" s="229"/>
      <c r="P586" s="229"/>
      <c r="Q586" s="229"/>
      <c r="R586" s="229"/>
      <c r="S586" s="229"/>
      <c r="T586" s="230"/>
      <c r="U586" s="13"/>
      <c r="V586" s="13"/>
      <c r="W586" s="13"/>
      <c r="X586" s="13"/>
      <c r="Y586" s="13"/>
      <c r="Z586" s="13"/>
      <c r="AA586" s="13"/>
      <c r="AB586" s="13"/>
      <c r="AC586" s="13"/>
      <c r="AD586" s="13"/>
      <c r="AE586" s="13"/>
      <c r="AT586" s="231" t="s">
        <v>172</v>
      </c>
      <c r="AU586" s="231" t="s">
        <v>168</v>
      </c>
      <c r="AV586" s="13" t="s">
        <v>80</v>
      </c>
      <c r="AW586" s="13" t="s">
        <v>33</v>
      </c>
      <c r="AX586" s="13" t="s">
        <v>72</v>
      </c>
      <c r="AY586" s="231" t="s">
        <v>158</v>
      </c>
    </row>
    <row r="587" s="14" customFormat="1">
      <c r="A587" s="14"/>
      <c r="B587" s="232"/>
      <c r="C587" s="233"/>
      <c r="D587" s="217" t="s">
        <v>172</v>
      </c>
      <c r="E587" s="234" t="s">
        <v>19</v>
      </c>
      <c r="F587" s="235" t="s">
        <v>226</v>
      </c>
      <c r="G587" s="233"/>
      <c r="H587" s="236">
        <v>9.4499999999999993</v>
      </c>
      <c r="I587" s="237"/>
      <c r="J587" s="233"/>
      <c r="K587" s="233"/>
      <c r="L587" s="238"/>
      <c r="M587" s="239"/>
      <c r="N587" s="240"/>
      <c r="O587" s="240"/>
      <c r="P587" s="240"/>
      <c r="Q587" s="240"/>
      <c r="R587" s="240"/>
      <c r="S587" s="240"/>
      <c r="T587" s="241"/>
      <c r="U587" s="14"/>
      <c r="V587" s="14"/>
      <c r="W587" s="14"/>
      <c r="X587" s="14"/>
      <c r="Y587" s="14"/>
      <c r="Z587" s="14"/>
      <c r="AA587" s="14"/>
      <c r="AB587" s="14"/>
      <c r="AC587" s="14"/>
      <c r="AD587" s="14"/>
      <c r="AE587" s="14"/>
      <c r="AT587" s="242" t="s">
        <v>172</v>
      </c>
      <c r="AU587" s="242" t="s">
        <v>168</v>
      </c>
      <c r="AV587" s="14" t="s">
        <v>168</v>
      </c>
      <c r="AW587" s="14" t="s">
        <v>33</v>
      </c>
      <c r="AX587" s="14" t="s">
        <v>72</v>
      </c>
      <c r="AY587" s="242" t="s">
        <v>158</v>
      </c>
    </row>
    <row r="588" s="15" customFormat="1">
      <c r="A588" s="15"/>
      <c r="B588" s="243"/>
      <c r="C588" s="244"/>
      <c r="D588" s="217" t="s">
        <v>172</v>
      </c>
      <c r="E588" s="245" t="s">
        <v>19</v>
      </c>
      <c r="F588" s="246" t="s">
        <v>176</v>
      </c>
      <c r="G588" s="244"/>
      <c r="H588" s="247">
        <v>78.600000000000009</v>
      </c>
      <c r="I588" s="248"/>
      <c r="J588" s="244"/>
      <c r="K588" s="244"/>
      <c r="L588" s="249"/>
      <c r="M588" s="250"/>
      <c r="N588" s="251"/>
      <c r="O588" s="251"/>
      <c r="P588" s="251"/>
      <c r="Q588" s="251"/>
      <c r="R588" s="251"/>
      <c r="S588" s="251"/>
      <c r="T588" s="252"/>
      <c r="U588" s="15"/>
      <c r="V588" s="15"/>
      <c r="W588" s="15"/>
      <c r="X588" s="15"/>
      <c r="Y588" s="15"/>
      <c r="Z588" s="15"/>
      <c r="AA588" s="15"/>
      <c r="AB588" s="15"/>
      <c r="AC588" s="15"/>
      <c r="AD588" s="15"/>
      <c r="AE588" s="15"/>
      <c r="AT588" s="253" t="s">
        <v>172</v>
      </c>
      <c r="AU588" s="253" t="s">
        <v>168</v>
      </c>
      <c r="AV588" s="15" t="s">
        <v>167</v>
      </c>
      <c r="AW588" s="15" t="s">
        <v>33</v>
      </c>
      <c r="AX588" s="15" t="s">
        <v>80</v>
      </c>
      <c r="AY588" s="253" t="s">
        <v>158</v>
      </c>
    </row>
    <row r="589" s="2" customFormat="1" ht="49.05" customHeight="1">
      <c r="A589" s="38"/>
      <c r="B589" s="39"/>
      <c r="C589" s="204" t="s">
        <v>451</v>
      </c>
      <c r="D589" s="204" t="s">
        <v>162</v>
      </c>
      <c r="E589" s="205" t="s">
        <v>452</v>
      </c>
      <c r="F589" s="206" t="s">
        <v>453</v>
      </c>
      <c r="G589" s="207" t="s">
        <v>165</v>
      </c>
      <c r="H589" s="208">
        <v>379.43299999999999</v>
      </c>
      <c r="I589" s="209"/>
      <c r="J589" s="210">
        <f>ROUND(I589*H589,2)</f>
        <v>0</v>
      </c>
      <c r="K589" s="206" t="s">
        <v>166</v>
      </c>
      <c r="L589" s="44"/>
      <c r="M589" s="211" t="s">
        <v>19</v>
      </c>
      <c r="N589" s="212" t="s">
        <v>44</v>
      </c>
      <c r="O589" s="84"/>
      <c r="P589" s="213">
        <f>O589*H589</f>
        <v>0</v>
      </c>
      <c r="Q589" s="213">
        <v>0.00348</v>
      </c>
      <c r="R589" s="213">
        <f>Q589*H589</f>
        <v>1.3204268399999999</v>
      </c>
      <c r="S589" s="213">
        <v>0</v>
      </c>
      <c r="T589" s="214">
        <f>S589*H589</f>
        <v>0</v>
      </c>
      <c r="U589" s="38"/>
      <c r="V589" s="38"/>
      <c r="W589" s="38"/>
      <c r="X589" s="38"/>
      <c r="Y589" s="38"/>
      <c r="Z589" s="38"/>
      <c r="AA589" s="38"/>
      <c r="AB589" s="38"/>
      <c r="AC589" s="38"/>
      <c r="AD589" s="38"/>
      <c r="AE589" s="38"/>
      <c r="AR589" s="215" t="s">
        <v>167</v>
      </c>
      <c r="AT589" s="215" t="s">
        <v>162</v>
      </c>
      <c r="AU589" s="215" t="s">
        <v>168</v>
      </c>
      <c r="AY589" s="17" t="s">
        <v>158</v>
      </c>
      <c r="BE589" s="216">
        <f>IF(N589="základní",J589,0)</f>
        <v>0</v>
      </c>
      <c r="BF589" s="216">
        <f>IF(N589="snížená",J589,0)</f>
        <v>0</v>
      </c>
      <c r="BG589" s="216">
        <f>IF(N589="zákl. přenesená",J589,0)</f>
        <v>0</v>
      </c>
      <c r="BH589" s="216">
        <f>IF(N589="sníž. přenesená",J589,0)</f>
        <v>0</v>
      </c>
      <c r="BI589" s="216">
        <f>IF(N589="nulová",J589,0)</f>
        <v>0</v>
      </c>
      <c r="BJ589" s="17" t="s">
        <v>168</v>
      </c>
      <c r="BK589" s="216">
        <f>ROUND(I589*H589,2)</f>
        <v>0</v>
      </c>
      <c r="BL589" s="17" t="s">
        <v>167</v>
      </c>
      <c r="BM589" s="215" t="s">
        <v>454</v>
      </c>
    </row>
    <row r="590" s="13" customFormat="1">
      <c r="A590" s="13"/>
      <c r="B590" s="222"/>
      <c r="C590" s="223"/>
      <c r="D590" s="217" t="s">
        <v>172</v>
      </c>
      <c r="E590" s="224" t="s">
        <v>19</v>
      </c>
      <c r="F590" s="225" t="s">
        <v>228</v>
      </c>
      <c r="G590" s="223"/>
      <c r="H590" s="224" t="s">
        <v>19</v>
      </c>
      <c r="I590" s="226"/>
      <c r="J590" s="223"/>
      <c r="K590" s="223"/>
      <c r="L590" s="227"/>
      <c r="M590" s="228"/>
      <c r="N590" s="229"/>
      <c r="O590" s="229"/>
      <c r="P590" s="229"/>
      <c r="Q590" s="229"/>
      <c r="R590" s="229"/>
      <c r="S590" s="229"/>
      <c r="T590" s="230"/>
      <c r="U590" s="13"/>
      <c r="V590" s="13"/>
      <c r="W590" s="13"/>
      <c r="X590" s="13"/>
      <c r="Y590" s="13"/>
      <c r="Z590" s="13"/>
      <c r="AA590" s="13"/>
      <c r="AB590" s="13"/>
      <c r="AC590" s="13"/>
      <c r="AD590" s="13"/>
      <c r="AE590" s="13"/>
      <c r="AT590" s="231" t="s">
        <v>172</v>
      </c>
      <c r="AU590" s="231" t="s">
        <v>168</v>
      </c>
      <c r="AV590" s="13" t="s">
        <v>80</v>
      </c>
      <c r="AW590" s="13" t="s">
        <v>33</v>
      </c>
      <c r="AX590" s="13" t="s">
        <v>72</v>
      </c>
      <c r="AY590" s="231" t="s">
        <v>158</v>
      </c>
    </row>
    <row r="591" s="14" customFormat="1">
      <c r="A591" s="14"/>
      <c r="B591" s="232"/>
      <c r="C591" s="233"/>
      <c r="D591" s="217" t="s">
        <v>172</v>
      </c>
      <c r="E591" s="234" t="s">
        <v>19</v>
      </c>
      <c r="F591" s="235" t="s">
        <v>238</v>
      </c>
      <c r="G591" s="233"/>
      <c r="H591" s="236">
        <v>146.30000000000001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3" customFormat="1">
      <c r="A592" s="13"/>
      <c r="B592" s="222"/>
      <c r="C592" s="223"/>
      <c r="D592" s="217" t="s">
        <v>172</v>
      </c>
      <c r="E592" s="224" t="s">
        <v>19</v>
      </c>
      <c r="F592" s="225" t="s">
        <v>231</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172</v>
      </c>
      <c r="AU592" s="231" t="s">
        <v>168</v>
      </c>
      <c r="AV592" s="13" t="s">
        <v>80</v>
      </c>
      <c r="AW592" s="13" t="s">
        <v>33</v>
      </c>
      <c r="AX592" s="13" t="s">
        <v>72</v>
      </c>
      <c r="AY592" s="231" t="s">
        <v>158</v>
      </c>
    </row>
    <row r="593" s="14" customFormat="1">
      <c r="A593" s="14"/>
      <c r="B593" s="232"/>
      <c r="C593" s="233"/>
      <c r="D593" s="217" t="s">
        <v>172</v>
      </c>
      <c r="E593" s="234" t="s">
        <v>19</v>
      </c>
      <c r="F593" s="235" t="s">
        <v>239</v>
      </c>
      <c r="G593" s="233"/>
      <c r="H593" s="236">
        <v>72.450000000000003</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3" customFormat="1">
      <c r="A594" s="13"/>
      <c r="B594" s="222"/>
      <c r="C594" s="223"/>
      <c r="D594" s="217" t="s">
        <v>172</v>
      </c>
      <c r="E594" s="224" t="s">
        <v>19</v>
      </c>
      <c r="F594" s="225" t="s">
        <v>240</v>
      </c>
      <c r="G594" s="223"/>
      <c r="H594" s="224" t="s">
        <v>19</v>
      </c>
      <c r="I594" s="226"/>
      <c r="J594" s="223"/>
      <c r="K594" s="223"/>
      <c r="L594" s="227"/>
      <c r="M594" s="228"/>
      <c r="N594" s="229"/>
      <c r="O594" s="229"/>
      <c r="P594" s="229"/>
      <c r="Q594" s="229"/>
      <c r="R594" s="229"/>
      <c r="S594" s="229"/>
      <c r="T594" s="230"/>
      <c r="U594" s="13"/>
      <c r="V594" s="13"/>
      <c r="W594" s="13"/>
      <c r="X594" s="13"/>
      <c r="Y594" s="13"/>
      <c r="Z594" s="13"/>
      <c r="AA594" s="13"/>
      <c r="AB594" s="13"/>
      <c r="AC594" s="13"/>
      <c r="AD594" s="13"/>
      <c r="AE594" s="13"/>
      <c r="AT594" s="231" t="s">
        <v>172</v>
      </c>
      <c r="AU594" s="231" t="s">
        <v>168</v>
      </c>
      <c r="AV594" s="13" t="s">
        <v>80</v>
      </c>
      <c r="AW594" s="13" t="s">
        <v>33</v>
      </c>
      <c r="AX594" s="13" t="s">
        <v>72</v>
      </c>
      <c r="AY594" s="231" t="s">
        <v>158</v>
      </c>
    </row>
    <row r="595" s="14" customFormat="1">
      <c r="A595" s="14"/>
      <c r="B595" s="232"/>
      <c r="C595" s="233"/>
      <c r="D595" s="217" t="s">
        <v>172</v>
      </c>
      <c r="E595" s="234" t="s">
        <v>19</v>
      </c>
      <c r="F595" s="235" t="s">
        <v>241</v>
      </c>
      <c r="G595" s="233"/>
      <c r="H595" s="236">
        <v>36</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3" customFormat="1">
      <c r="A596" s="13"/>
      <c r="B596" s="222"/>
      <c r="C596" s="223"/>
      <c r="D596" s="217" t="s">
        <v>172</v>
      </c>
      <c r="E596" s="224" t="s">
        <v>19</v>
      </c>
      <c r="F596" s="225" t="s">
        <v>233</v>
      </c>
      <c r="G596" s="223"/>
      <c r="H596" s="224" t="s">
        <v>19</v>
      </c>
      <c r="I596" s="226"/>
      <c r="J596" s="223"/>
      <c r="K596" s="223"/>
      <c r="L596" s="227"/>
      <c r="M596" s="228"/>
      <c r="N596" s="229"/>
      <c r="O596" s="229"/>
      <c r="P596" s="229"/>
      <c r="Q596" s="229"/>
      <c r="R596" s="229"/>
      <c r="S596" s="229"/>
      <c r="T596" s="230"/>
      <c r="U596" s="13"/>
      <c r="V596" s="13"/>
      <c r="W596" s="13"/>
      <c r="X596" s="13"/>
      <c r="Y596" s="13"/>
      <c r="Z596" s="13"/>
      <c r="AA596" s="13"/>
      <c r="AB596" s="13"/>
      <c r="AC596" s="13"/>
      <c r="AD596" s="13"/>
      <c r="AE596" s="13"/>
      <c r="AT596" s="231" t="s">
        <v>172</v>
      </c>
      <c r="AU596" s="231" t="s">
        <v>168</v>
      </c>
      <c r="AV596" s="13" t="s">
        <v>80</v>
      </c>
      <c r="AW596" s="13" t="s">
        <v>33</v>
      </c>
      <c r="AX596" s="13" t="s">
        <v>72</v>
      </c>
      <c r="AY596" s="231" t="s">
        <v>158</v>
      </c>
    </row>
    <row r="597" s="14" customFormat="1">
      <c r="A597" s="14"/>
      <c r="B597" s="232"/>
      <c r="C597" s="233"/>
      <c r="D597" s="217" t="s">
        <v>172</v>
      </c>
      <c r="E597" s="234" t="s">
        <v>19</v>
      </c>
      <c r="F597" s="235" t="s">
        <v>242</v>
      </c>
      <c r="G597" s="233"/>
      <c r="H597" s="236">
        <v>133</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172</v>
      </c>
      <c r="AU597" s="242" t="s">
        <v>168</v>
      </c>
      <c r="AV597" s="14" t="s">
        <v>168</v>
      </c>
      <c r="AW597" s="14" t="s">
        <v>33</v>
      </c>
      <c r="AX597" s="14" t="s">
        <v>72</v>
      </c>
      <c r="AY597" s="242" t="s">
        <v>158</v>
      </c>
    </row>
    <row r="598" s="13" customFormat="1">
      <c r="A598" s="13"/>
      <c r="B598" s="222"/>
      <c r="C598" s="223"/>
      <c r="D598" s="217" t="s">
        <v>172</v>
      </c>
      <c r="E598" s="224" t="s">
        <v>19</v>
      </c>
      <c r="F598" s="225" t="s">
        <v>243</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172</v>
      </c>
      <c r="AU598" s="231" t="s">
        <v>168</v>
      </c>
      <c r="AV598" s="13" t="s">
        <v>80</v>
      </c>
      <c r="AW598" s="13" t="s">
        <v>33</v>
      </c>
      <c r="AX598" s="13" t="s">
        <v>72</v>
      </c>
      <c r="AY598" s="231" t="s">
        <v>158</v>
      </c>
    </row>
    <row r="599" s="14" customFormat="1">
      <c r="A599" s="14"/>
      <c r="B599" s="232"/>
      <c r="C599" s="233"/>
      <c r="D599" s="217" t="s">
        <v>172</v>
      </c>
      <c r="E599" s="234" t="s">
        <v>19</v>
      </c>
      <c r="F599" s="235" t="s">
        <v>244</v>
      </c>
      <c r="G599" s="233"/>
      <c r="H599" s="236">
        <v>-21.600000000000001</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4" customFormat="1">
      <c r="A600" s="14"/>
      <c r="B600" s="232"/>
      <c r="C600" s="233"/>
      <c r="D600" s="217" t="s">
        <v>172</v>
      </c>
      <c r="E600" s="234" t="s">
        <v>19</v>
      </c>
      <c r="F600" s="235" t="s">
        <v>245</v>
      </c>
      <c r="G600" s="233"/>
      <c r="H600" s="236">
        <v>-16.199999999999999</v>
      </c>
      <c r="I600" s="237"/>
      <c r="J600" s="233"/>
      <c r="K600" s="233"/>
      <c r="L600" s="238"/>
      <c r="M600" s="239"/>
      <c r="N600" s="240"/>
      <c r="O600" s="240"/>
      <c r="P600" s="240"/>
      <c r="Q600" s="240"/>
      <c r="R600" s="240"/>
      <c r="S600" s="240"/>
      <c r="T600" s="241"/>
      <c r="U600" s="14"/>
      <c r="V600" s="14"/>
      <c r="W600" s="14"/>
      <c r="X600" s="14"/>
      <c r="Y600" s="14"/>
      <c r="Z600" s="14"/>
      <c r="AA600" s="14"/>
      <c r="AB600" s="14"/>
      <c r="AC600" s="14"/>
      <c r="AD600" s="14"/>
      <c r="AE600" s="14"/>
      <c r="AT600" s="242" t="s">
        <v>172</v>
      </c>
      <c r="AU600" s="242" t="s">
        <v>168</v>
      </c>
      <c r="AV600" s="14" t="s">
        <v>168</v>
      </c>
      <c r="AW600" s="14" t="s">
        <v>33</v>
      </c>
      <c r="AX600" s="14" t="s">
        <v>72</v>
      </c>
      <c r="AY600" s="242" t="s">
        <v>158</v>
      </c>
    </row>
    <row r="601" s="14" customFormat="1">
      <c r="A601" s="14"/>
      <c r="B601" s="232"/>
      <c r="C601" s="233"/>
      <c r="D601" s="217" t="s">
        <v>172</v>
      </c>
      <c r="E601" s="234" t="s">
        <v>19</v>
      </c>
      <c r="F601" s="235" t="s">
        <v>246</v>
      </c>
      <c r="G601" s="233"/>
      <c r="H601" s="236">
        <v>-1.6499999999999999</v>
      </c>
      <c r="I601" s="237"/>
      <c r="J601" s="233"/>
      <c r="K601" s="233"/>
      <c r="L601" s="238"/>
      <c r="M601" s="239"/>
      <c r="N601" s="240"/>
      <c r="O601" s="240"/>
      <c r="P601" s="240"/>
      <c r="Q601" s="240"/>
      <c r="R601" s="240"/>
      <c r="S601" s="240"/>
      <c r="T601" s="241"/>
      <c r="U601" s="14"/>
      <c r="V601" s="14"/>
      <c r="W601" s="14"/>
      <c r="X601" s="14"/>
      <c r="Y601" s="14"/>
      <c r="Z601" s="14"/>
      <c r="AA601" s="14"/>
      <c r="AB601" s="14"/>
      <c r="AC601" s="14"/>
      <c r="AD601" s="14"/>
      <c r="AE601" s="14"/>
      <c r="AT601" s="242" t="s">
        <v>172</v>
      </c>
      <c r="AU601" s="242" t="s">
        <v>168</v>
      </c>
      <c r="AV601" s="14" t="s">
        <v>168</v>
      </c>
      <c r="AW601" s="14" t="s">
        <v>33</v>
      </c>
      <c r="AX601" s="14" t="s">
        <v>72</v>
      </c>
      <c r="AY601" s="242" t="s">
        <v>158</v>
      </c>
    </row>
    <row r="602" s="14" customFormat="1">
      <c r="A602" s="14"/>
      <c r="B602" s="232"/>
      <c r="C602" s="233"/>
      <c r="D602" s="217" t="s">
        <v>172</v>
      </c>
      <c r="E602" s="234" t="s">
        <v>19</v>
      </c>
      <c r="F602" s="235" t="s">
        <v>247</v>
      </c>
      <c r="G602" s="233"/>
      <c r="H602" s="236">
        <v>-0.64000000000000001</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248</v>
      </c>
      <c r="G603" s="233"/>
      <c r="H603" s="236">
        <v>-1.9550000000000001</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4" customFormat="1">
      <c r="A604" s="14"/>
      <c r="B604" s="232"/>
      <c r="C604" s="233"/>
      <c r="D604" s="217" t="s">
        <v>172</v>
      </c>
      <c r="E604" s="234" t="s">
        <v>19</v>
      </c>
      <c r="F604" s="235" t="s">
        <v>249</v>
      </c>
      <c r="G604" s="233"/>
      <c r="H604" s="236">
        <v>-0.88</v>
      </c>
      <c r="I604" s="237"/>
      <c r="J604" s="233"/>
      <c r="K604" s="233"/>
      <c r="L604" s="238"/>
      <c r="M604" s="239"/>
      <c r="N604" s="240"/>
      <c r="O604" s="240"/>
      <c r="P604" s="240"/>
      <c r="Q604" s="240"/>
      <c r="R604" s="240"/>
      <c r="S604" s="240"/>
      <c r="T604" s="241"/>
      <c r="U604" s="14"/>
      <c r="V604" s="14"/>
      <c r="W604" s="14"/>
      <c r="X604" s="14"/>
      <c r="Y604" s="14"/>
      <c r="Z604" s="14"/>
      <c r="AA604" s="14"/>
      <c r="AB604" s="14"/>
      <c r="AC604" s="14"/>
      <c r="AD604" s="14"/>
      <c r="AE604" s="14"/>
      <c r="AT604" s="242" t="s">
        <v>172</v>
      </c>
      <c r="AU604" s="242" t="s">
        <v>168</v>
      </c>
      <c r="AV604" s="14" t="s">
        <v>168</v>
      </c>
      <c r="AW604" s="14" t="s">
        <v>33</v>
      </c>
      <c r="AX604" s="14" t="s">
        <v>72</v>
      </c>
      <c r="AY604" s="242" t="s">
        <v>158</v>
      </c>
    </row>
    <row r="605" s="13" customFormat="1">
      <c r="A605" s="13"/>
      <c r="B605" s="222"/>
      <c r="C605" s="223"/>
      <c r="D605" s="217" t="s">
        <v>172</v>
      </c>
      <c r="E605" s="224" t="s">
        <v>19</v>
      </c>
      <c r="F605" s="225" t="s">
        <v>240</v>
      </c>
      <c r="G605" s="223"/>
      <c r="H605" s="224" t="s">
        <v>19</v>
      </c>
      <c r="I605" s="226"/>
      <c r="J605" s="223"/>
      <c r="K605" s="223"/>
      <c r="L605" s="227"/>
      <c r="M605" s="228"/>
      <c r="N605" s="229"/>
      <c r="O605" s="229"/>
      <c r="P605" s="229"/>
      <c r="Q605" s="229"/>
      <c r="R605" s="229"/>
      <c r="S605" s="229"/>
      <c r="T605" s="230"/>
      <c r="U605" s="13"/>
      <c r="V605" s="13"/>
      <c r="W605" s="13"/>
      <c r="X605" s="13"/>
      <c r="Y605" s="13"/>
      <c r="Z605" s="13"/>
      <c r="AA605" s="13"/>
      <c r="AB605" s="13"/>
      <c r="AC605" s="13"/>
      <c r="AD605" s="13"/>
      <c r="AE605" s="13"/>
      <c r="AT605" s="231" t="s">
        <v>172</v>
      </c>
      <c r="AU605" s="231" t="s">
        <v>168</v>
      </c>
      <c r="AV605" s="13" t="s">
        <v>80</v>
      </c>
      <c r="AW605" s="13" t="s">
        <v>33</v>
      </c>
      <c r="AX605" s="13" t="s">
        <v>72</v>
      </c>
      <c r="AY605" s="231" t="s">
        <v>158</v>
      </c>
    </row>
    <row r="606" s="14" customFormat="1">
      <c r="A606" s="14"/>
      <c r="B606" s="232"/>
      <c r="C606" s="233"/>
      <c r="D606" s="217" t="s">
        <v>172</v>
      </c>
      <c r="E606" s="234" t="s">
        <v>19</v>
      </c>
      <c r="F606" s="235" t="s">
        <v>250</v>
      </c>
      <c r="G606" s="233"/>
      <c r="H606" s="236">
        <v>-1.2150000000000001</v>
      </c>
      <c r="I606" s="237"/>
      <c r="J606" s="233"/>
      <c r="K606" s="233"/>
      <c r="L606" s="238"/>
      <c r="M606" s="239"/>
      <c r="N606" s="240"/>
      <c r="O606" s="240"/>
      <c r="P606" s="240"/>
      <c r="Q606" s="240"/>
      <c r="R606" s="240"/>
      <c r="S606" s="240"/>
      <c r="T606" s="241"/>
      <c r="U606" s="14"/>
      <c r="V606" s="14"/>
      <c r="W606" s="14"/>
      <c r="X606" s="14"/>
      <c r="Y606" s="14"/>
      <c r="Z606" s="14"/>
      <c r="AA606" s="14"/>
      <c r="AB606" s="14"/>
      <c r="AC606" s="14"/>
      <c r="AD606" s="14"/>
      <c r="AE606" s="14"/>
      <c r="AT606" s="242" t="s">
        <v>172</v>
      </c>
      <c r="AU606" s="242" t="s">
        <v>168</v>
      </c>
      <c r="AV606" s="14" t="s">
        <v>168</v>
      </c>
      <c r="AW606" s="14" t="s">
        <v>33</v>
      </c>
      <c r="AX606" s="14" t="s">
        <v>72</v>
      </c>
      <c r="AY606" s="242" t="s">
        <v>158</v>
      </c>
    </row>
    <row r="607" s="13" customFormat="1">
      <c r="A607" s="13"/>
      <c r="B607" s="222"/>
      <c r="C607" s="223"/>
      <c r="D607" s="217" t="s">
        <v>172</v>
      </c>
      <c r="E607" s="224" t="s">
        <v>19</v>
      </c>
      <c r="F607" s="225" t="s">
        <v>251</v>
      </c>
      <c r="G607" s="223"/>
      <c r="H607" s="224" t="s">
        <v>19</v>
      </c>
      <c r="I607" s="226"/>
      <c r="J607" s="223"/>
      <c r="K607" s="223"/>
      <c r="L607" s="227"/>
      <c r="M607" s="228"/>
      <c r="N607" s="229"/>
      <c r="O607" s="229"/>
      <c r="P607" s="229"/>
      <c r="Q607" s="229"/>
      <c r="R607" s="229"/>
      <c r="S607" s="229"/>
      <c r="T607" s="230"/>
      <c r="U607" s="13"/>
      <c r="V607" s="13"/>
      <c r="W607" s="13"/>
      <c r="X607" s="13"/>
      <c r="Y607" s="13"/>
      <c r="Z607" s="13"/>
      <c r="AA607" s="13"/>
      <c r="AB607" s="13"/>
      <c r="AC607" s="13"/>
      <c r="AD607" s="13"/>
      <c r="AE607" s="13"/>
      <c r="AT607" s="231" t="s">
        <v>172</v>
      </c>
      <c r="AU607" s="231" t="s">
        <v>168</v>
      </c>
      <c r="AV607" s="13" t="s">
        <v>80</v>
      </c>
      <c r="AW607" s="13" t="s">
        <v>33</v>
      </c>
      <c r="AX607" s="13" t="s">
        <v>72</v>
      </c>
      <c r="AY607" s="231" t="s">
        <v>158</v>
      </c>
    </row>
    <row r="608" s="14" customFormat="1">
      <c r="A608" s="14"/>
      <c r="B608" s="232"/>
      <c r="C608" s="233"/>
      <c r="D608" s="217" t="s">
        <v>172</v>
      </c>
      <c r="E608" s="234" t="s">
        <v>19</v>
      </c>
      <c r="F608" s="235" t="s">
        <v>274</v>
      </c>
      <c r="G608" s="233"/>
      <c r="H608" s="236">
        <v>17.640000000000001</v>
      </c>
      <c r="I608" s="237"/>
      <c r="J608" s="233"/>
      <c r="K608" s="233"/>
      <c r="L608" s="238"/>
      <c r="M608" s="239"/>
      <c r="N608" s="240"/>
      <c r="O608" s="240"/>
      <c r="P608" s="240"/>
      <c r="Q608" s="240"/>
      <c r="R608" s="240"/>
      <c r="S608" s="240"/>
      <c r="T608" s="241"/>
      <c r="U608" s="14"/>
      <c r="V608" s="14"/>
      <c r="W608" s="14"/>
      <c r="X608" s="14"/>
      <c r="Y608" s="14"/>
      <c r="Z608" s="14"/>
      <c r="AA608" s="14"/>
      <c r="AB608" s="14"/>
      <c r="AC608" s="14"/>
      <c r="AD608" s="14"/>
      <c r="AE608" s="14"/>
      <c r="AT608" s="242" t="s">
        <v>172</v>
      </c>
      <c r="AU608" s="242" t="s">
        <v>168</v>
      </c>
      <c r="AV608" s="14" t="s">
        <v>168</v>
      </c>
      <c r="AW608" s="14" t="s">
        <v>33</v>
      </c>
      <c r="AX608" s="14" t="s">
        <v>72</v>
      </c>
      <c r="AY608" s="242" t="s">
        <v>158</v>
      </c>
    </row>
    <row r="609" s="14" customFormat="1">
      <c r="A609" s="14"/>
      <c r="B609" s="232"/>
      <c r="C609" s="233"/>
      <c r="D609" s="217" t="s">
        <v>172</v>
      </c>
      <c r="E609" s="234" t="s">
        <v>19</v>
      </c>
      <c r="F609" s="235" t="s">
        <v>252</v>
      </c>
      <c r="G609" s="233"/>
      <c r="H609" s="236">
        <v>10.08</v>
      </c>
      <c r="I609" s="237"/>
      <c r="J609" s="233"/>
      <c r="K609" s="233"/>
      <c r="L609" s="238"/>
      <c r="M609" s="239"/>
      <c r="N609" s="240"/>
      <c r="O609" s="240"/>
      <c r="P609" s="240"/>
      <c r="Q609" s="240"/>
      <c r="R609" s="240"/>
      <c r="S609" s="240"/>
      <c r="T609" s="241"/>
      <c r="U609" s="14"/>
      <c r="V609" s="14"/>
      <c r="W609" s="14"/>
      <c r="X609" s="14"/>
      <c r="Y609" s="14"/>
      <c r="Z609" s="14"/>
      <c r="AA609" s="14"/>
      <c r="AB609" s="14"/>
      <c r="AC609" s="14"/>
      <c r="AD609" s="14"/>
      <c r="AE609" s="14"/>
      <c r="AT609" s="242" t="s">
        <v>172</v>
      </c>
      <c r="AU609" s="242" t="s">
        <v>168</v>
      </c>
      <c r="AV609" s="14" t="s">
        <v>168</v>
      </c>
      <c r="AW609" s="14" t="s">
        <v>33</v>
      </c>
      <c r="AX609" s="14" t="s">
        <v>72</v>
      </c>
      <c r="AY609" s="242" t="s">
        <v>158</v>
      </c>
    </row>
    <row r="610" s="14" customFormat="1">
      <c r="A610" s="14"/>
      <c r="B610" s="232"/>
      <c r="C610" s="233"/>
      <c r="D610" s="217" t="s">
        <v>172</v>
      </c>
      <c r="E610" s="234" t="s">
        <v>19</v>
      </c>
      <c r="F610" s="235" t="s">
        <v>253</v>
      </c>
      <c r="G610" s="233"/>
      <c r="H610" s="236">
        <v>2.4849999999999999</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172</v>
      </c>
      <c r="AU610" s="242" t="s">
        <v>168</v>
      </c>
      <c r="AV610" s="14" t="s">
        <v>168</v>
      </c>
      <c r="AW610" s="14" t="s">
        <v>33</v>
      </c>
      <c r="AX610" s="14" t="s">
        <v>72</v>
      </c>
      <c r="AY610" s="242" t="s">
        <v>158</v>
      </c>
    </row>
    <row r="611" s="14" customFormat="1">
      <c r="A611" s="14"/>
      <c r="B611" s="232"/>
      <c r="C611" s="233"/>
      <c r="D611" s="217" t="s">
        <v>172</v>
      </c>
      <c r="E611" s="234" t="s">
        <v>19</v>
      </c>
      <c r="F611" s="235" t="s">
        <v>254</v>
      </c>
      <c r="G611" s="233"/>
      <c r="H611" s="236">
        <v>1.3999999999999999</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172</v>
      </c>
      <c r="AU611" s="242" t="s">
        <v>168</v>
      </c>
      <c r="AV611" s="14" t="s">
        <v>168</v>
      </c>
      <c r="AW611" s="14" t="s">
        <v>33</v>
      </c>
      <c r="AX611" s="14" t="s">
        <v>72</v>
      </c>
      <c r="AY611" s="242" t="s">
        <v>158</v>
      </c>
    </row>
    <row r="612" s="14" customFormat="1">
      <c r="A612" s="14"/>
      <c r="B612" s="232"/>
      <c r="C612" s="233"/>
      <c r="D612" s="217" t="s">
        <v>172</v>
      </c>
      <c r="E612" s="234" t="s">
        <v>19</v>
      </c>
      <c r="F612" s="235" t="s">
        <v>255</v>
      </c>
      <c r="G612" s="233"/>
      <c r="H612" s="236">
        <v>1.9079999999999999</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4" customFormat="1">
      <c r="A613" s="14"/>
      <c r="B613" s="232"/>
      <c r="C613" s="233"/>
      <c r="D613" s="217" t="s">
        <v>172</v>
      </c>
      <c r="E613" s="234" t="s">
        <v>19</v>
      </c>
      <c r="F613" s="235" t="s">
        <v>256</v>
      </c>
      <c r="G613" s="233"/>
      <c r="H613" s="236">
        <v>1.05</v>
      </c>
      <c r="I613" s="237"/>
      <c r="J613" s="233"/>
      <c r="K613" s="233"/>
      <c r="L613" s="238"/>
      <c r="M613" s="239"/>
      <c r="N613" s="240"/>
      <c r="O613" s="240"/>
      <c r="P613" s="240"/>
      <c r="Q613" s="240"/>
      <c r="R613" s="240"/>
      <c r="S613" s="240"/>
      <c r="T613" s="241"/>
      <c r="U613" s="14"/>
      <c r="V613" s="14"/>
      <c r="W613" s="14"/>
      <c r="X613" s="14"/>
      <c r="Y613" s="14"/>
      <c r="Z613" s="14"/>
      <c r="AA613" s="14"/>
      <c r="AB613" s="14"/>
      <c r="AC613" s="14"/>
      <c r="AD613" s="14"/>
      <c r="AE613" s="14"/>
      <c r="AT613" s="242" t="s">
        <v>172</v>
      </c>
      <c r="AU613" s="242" t="s">
        <v>168</v>
      </c>
      <c r="AV613" s="14" t="s">
        <v>168</v>
      </c>
      <c r="AW613" s="14" t="s">
        <v>33</v>
      </c>
      <c r="AX613" s="14" t="s">
        <v>72</v>
      </c>
      <c r="AY613" s="242" t="s">
        <v>158</v>
      </c>
    </row>
    <row r="614" s="13" customFormat="1">
      <c r="A614" s="13"/>
      <c r="B614" s="222"/>
      <c r="C614" s="223"/>
      <c r="D614" s="217" t="s">
        <v>172</v>
      </c>
      <c r="E614" s="224" t="s">
        <v>19</v>
      </c>
      <c r="F614" s="225" t="s">
        <v>240</v>
      </c>
      <c r="G614" s="223"/>
      <c r="H614" s="224" t="s">
        <v>19</v>
      </c>
      <c r="I614" s="226"/>
      <c r="J614" s="223"/>
      <c r="K614" s="223"/>
      <c r="L614" s="227"/>
      <c r="M614" s="228"/>
      <c r="N614" s="229"/>
      <c r="O614" s="229"/>
      <c r="P614" s="229"/>
      <c r="Q614" s="229"/>
      <c r="R614" s="229"/>
      <c r="S614" s="229"/>
      <c r="T614" s="230"/>
      <c r="U614" s="13"/>
      <c r="V614" s="13"/>
      <c r="W614" s="13"/>
      <c r="X614" s="13"/>
      <c r="Y614" s="13"/>
      <c r="Z614" s="13"/>
      <c r="AA614" s="13"/>
      <c r="AB614" s="13"/>
      <c r="AC614" s="13"/>
      <c r="AD614" s="13"/>
      <c r="AE614" s="13"/>
      <c r="AT614" s="231" t="s">
        <v>172</v>
      </c>
      <c r="AU614" s="231" t="s">
        <v>168</v>
      </c>
      <c r="AV614" s="13" t="s">
        <v>80</v>
      </c>
      <c r="AW614" s="13" t="s">
        <v>33</v>
      </c>
      <c r="AX614" s="13" t="s">
        <v>72</v>
      </c>
      <c r="AY614" s="231" t="s">
        <v>158</v>
      </c>
    </row>
    <row r="615" s="14" customFormat="1">
      <c r="A615" s="14"/>
      <c r="B615" s="232"/>
      <c r="C615" s="233"/>
      <c r="D615" s="217" t="s">
        <v>172</v>
      </c>
      <c r="E615" s="234" t="s">
        <v>19</v>
      </c>
      <c r="F615" s="235" t="s">
        <v>257</v>
      </c>
      <c r="G615" s="233"/>
      <c r="H615" s="236">
        <v>1.26</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172</v>
      </c>
      <c r="AU615" s="242" t="s">
        <v>168</v>
      </c>
      <c r="AV615" s="14" t="s">
        <v>168</v>
      </c>
      <c r="AW615" s="14" t="s">
        <v>33</v>
      </c>
      <c r="AX615" s="14" t="s">
        <v>72</v>
      </c>
      <c r="AY615" s="242" t="s">
        <v>158</v>
      </c>
    </row>
    <row r="616" s="15" customFormat="1">
      <c r="A616" s="15"/>
      <c r="B616" s="243"/>
      <c r="C616" s="244"/>
      <c r="D616" s="217" t="s">
        <v>172</v>
      </c>
      <c r="E616" s="245" t="s">
        <v>19</v>
      </c>
      <c r="F616" s="246" t="s">
        <v>176</v>
      </c>
      <c r="G616" s="244"/>
      <c r="H616" s="247">
        <v>379.43300000000005</v>
      </c>
      <c r="I616" s="248"/>
      <c r="J616" s="244"/>
      <c r="K616" s="244"/>
      <c r="L616" s="249"/>
      <c r="M616" s="250"/>
      <c r="N616" s="251"/>
      <c r="O616" s="251"/>
      <c r="P616" s="251"/>
      <c r="Q616" s="251"/>
      <c r="R616" s="251"/>
      <c r="S616" s="251"/>
      <c r="T616" s="252"/>
      <c r="U616" s="15"/>
      <c r="V616" s="15"/>
      <c r="W616" s="15"/>
      <c r="X616" s="15"/>
      <c r="Y616" s="15"/>
      <c r="Z616" s="15"/>
      <c r="AA616" s="15"/>
      <c r="AB616" s="15"/>
      <c r="AC616" s="15"/>
      <c r="AD616" s="15"/>
      <c r="AE616" s="15"/>
      <c r="AT616" s="253" t="s">
        <v>172</v>
      </c>
      <c r="AU616" s="253" t="s">
        <v>168</v>
      </c>
      <c r="AV616" s="15" t="s">
        <v>167</v>
      </c>
      <c r="AW616" s="15" t="s">
        <v>33</v>
      </c>
      <c r="AX616" s="15" t="s">
        <v>80</v>
      </c>
      <c r="AY616" s="253" t="s">
        <v>158</v>
      </c>
    </row>
    <row r="617" s="2" customFormat="1" ht="24.15" customHeight="1">
      <c r="A617" s="38"/>
      <c r="B617" s="39"/>
      <c r="C617" s="204" t="s">
        <v>455</v>
      </c>
      <c r="D617" s="204" t="s">
        <v>162</v>
      </c>
      <c r="E617" s="205" t="s">
        <v>456</v>
      </c>
      <c r="F617" s="206" t="s">
        <v>457</v>
      </c>
      <c r="G617" s="207" t="s">
        <v>284</v>
      </c>
      <c r="H617" s="208">
        <v>29.649999999999999</v>
      </c>
      <c r="I617" s="209"/>
      <c r="J617" s="210">
        <f>ROUND(I617*H617,2)</f>
        <v>0</v>
      </c>
      <c r="K617" s="206" t="s">
        <v>166</v>
      </c>
      <c r="L617" s="44"/>
      <c r="M617" s="211" t="s">
        <v>19</v>
      </c>
      <c r="N617" s="212" t="s">
        <v>44</v>
      </c>
      <c r="O617" s="84"/>
      <c r="P617" s="213">
        <f>O617*H617</f>
        <v>0</v>
      </c>
      <c r="Q617" s="213">
        <v>0.020650000000000002</v>
      </c>
      <c r="R617" s="213">
        <f>Q617*H617</f>
        <v>0.6122725</v>
      </c>
      <c r="S617" s="213">
        <v>0</v>
      </c>
      <c r="T617" s="214">
        <f>S617*H617</f>
        <v>0</v>
      </c>
      <c r="U617" s="38"/>
      <c r="V617" s="38"/>
      <c r="W617" s="38"/>
      <c r="X617" s="38"/>
      <c r="Y617" s="38"/>
      <c r="Z617" s="38"/>
      <c r="AA617" s="38"/>
      <c r="AB617" s="38"/>
      <c r="AC617" s="38"/>
      <c r="AD617" s="38"/>
      <c r="AE617" s="38"/>
      <c r="AR617" s="215" t="s">
        <v>167</v>
      </c>
      <c r="AT617" s="215" t="s">
        <v>162</v>
      </c>
      <c r="AU617" s="215" t="s">
        <v>168</v>
      </c>
      <c r="AY617" s="17" t="s">
        <v>158</v>
      </c>
      <c r="BE617" s="216">
        <f>IF(N617="základní",J617,0)</f>
        <v>0</v>
      </c>
      <c r="BF617" s="216">
        <f>IF(N617="snížená",J617,0)</f>
        <v>0</v>
      </c>
      <c r="BG617" s="216">
        <f>IF(N617="zákl. přenesená",J617,0)</f>
        <v>0</v>
      </c>
      <c r="BH617" s="216">
        <f>IF(N617="sníž. přenesená",J617,0)</f>
        <v>0</v>
      </c>
      <c r="BI617" s="216">
        <f>IF(N617="nulová",J617,0)</f>
        <v>0</v>
      </c>
      <c r="BJ617" s="17" t="s">
        <v>168</v>
      </c>
      <c r="BK617" s="216">
        <f>ROUND(I617*H617,2)</f>
        <v>0</v>
      </c>
      <c r="BL617" s="17" t="s">
        <v>167</v>
      </c>
      <c r="BM617" s="215" t="s">
        <v>458</v>
      </c>
    </row>
    <row r="618" s="13" customFormat="1">
      <c r="A618" s="13"/>
      <c r="B618" s="222"/>
      <c r="C618" s="223"/>
      <c r="D618" s="217" t="s">
        <v>172</v>
      </c>
      <c r="E618" s="224" t="s">
        <v>19</v>
      </c>
      <c r="F618" s="225" t="s">
        <v>258</v>
      </c>
      <c r="G618" s="223"/>
      <c r="H618" s="224" t="s">
        <v>19</v>
      </c>
      <c r="I618" s="226"/>
      <c r="J618" s="223"/>
      <c r="K618" s="223"/>
      <c r="L618" s="227"/>
      <c r="M618" s="228"/>
      <c r="N618" s="229"/>
      <c r="O618" s="229"/>
      <c r="P618" s="229"/>
      <c r="Q618" s="229"/>
      <c r="R618" s="229"/>
      <c r="S618" s="229"/>
      <c r="T618" s="230"/>
      <c r="U618" s="13"/>
      <c r="V618" s="13"/>
      <c r="W618" s="13"/>
      <c r="X618" s="13"/>
      <c r="Y618" s="13"/>
      <c r="Z618" s="13"/>
      <c r="AA618" s="13"/>
      <c r="AB618" s="13"/>
      <c r="AC618" s="13"/>
      <c r="AD618" s="13"/>
      <c r="AE618" s="13"/>
      <c r="AT618" s="231" t="s">
        <v>172</v>
      </c>
      <c r="AU618" s="231" t="s">
        <v>168</v>
      </c>
      <c r="AV618" s="13" t="s">
        <v>80</v>
      </c>
      <c r="AW618" s="13" t="s">
        <v>33</v>
      </c>
      <c r="AX618" s="13" t="s">
        <v>72</v>
      </c>
      <c r="AY618" s="231" t="s">
        <v>158</v>
      </c>
    </row>
    <row r="619" s="14" customFormat="1">
      <c r="A619" s="14"/>
      <c r="B619" s="232"/>
      <c r="C619" s="233"/>
      <c r="D619" s="217" t="s">
        <v>172</v>
      </c>
      <c r="E619" s="234" t="s">
        <v>19</v>
      </c>
      <c r="F619" s="235" t="s">
        <v>298</v>
      </c>
      <c r="G619" s="233"/>
      <c r="H619" s="236">
        <v>14.4</v>
      </c>
      <c r="I619" s="237"/>
      <c r="J619" s="233"/>
      <c r="K619" s="233"/>
      <c r="L619" s="238"/>
      <c r="M619" s="239"/>
      <c r="N619" s="240"/>
      <c r="O619" s="240"/>
      <c r="P619" s="240"/>
      <c r="Q619" s="240"/>
      <c r="R619" s="240"/>
      <c r="S619" s="240"/>
      <c r="T619" s="241"/>
      <c r="U619" s="14"/>
      <c r="V619" s="14"/>
      <c r="W619" s="14"/>
      <c r="X619" s="14"/>
      <c r="Y619" s="14"/>
      <c r="Z619" s="14"/>
      <c r="AA619" s="14"/>
      <c r="AB619" s="14"/>
      <c r="AC619" s="14"/>
      <c r="AD619" s="14"/>
      <c r="AE619" s="14"/>
      <c r="AT619" s="242" t="s">
        <v>172</v>
      </c>
      <c r="AU619" s="242" t="s">
        <v>168</v>
      </c>
      <c r="AV619" s="14" t="s">
        <v>168</v>
      </c>
      <c r="AW619" s="14" t="s">
        <v>33</v>
      </c>
      <c r="AX619" s="14" t="s">
        <v>72</v>
      </c>
      <c r="AY619" s="242" t="s">
        <v>158</v>
      </c>
    </row>
    <row r="620" s="14" customFormat="1">
      <c r="A620" s="14"/>
      <c r="B620" s="232"/>
      <c r="C620" s="233"/>
      <c r="D620" s="217" t="s">
        <v>172</v>
      </c>
      <c r="E620" s="234" t="s">
        <v>19</v>
      </c>
      <c r="F620" s="235" t="s">
        <v>299</v>
      </c>
      <c r="G620" s="233"/>
      <c r="H620" s="236">
        <v>10.800000000000001</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172</v>
      </c>
      <c r="AU620" s="242" t="s">
        <v>168</v>
      </c>
      <c r="AV620" s="14" t="s">
        <v>168</v>
      </c>
      <c r="AW620" s="14" t="s">
        <v>33</v>
      </c>
      <c r="AX620" s="14" t="s">
        <v>72</v>
      </c>
      <c r="AY620" s="242" t="s">
        <v>158</v>
      </c>
    </row>
    <row r="621" s="14" customFormat="1">
      <c r="A621" s="14"/>
      <c r="B621" s="232"/>
      <c r="C621" s="233"/>
      <c r="D621" s="217" t="s">
        <v>172</v>
      </c>
      <c r="E621" s="234" t="s">
        <v>19</v>
      </c>
      <c r="F621" s="235" t="s">
        <v>300</v>
      </c>
      <c r="G621" s="233"/>
      <c r="H621" s="236">
        <v>1.1000000000000001</v>
      </c>
      <c r="I621" s="237"/>
      <c r="J621" s="233"/>
      <c r="K621" s="233"/>
      <c r="L621" s="238"/>
      <c r="M621" s="239"/>
      <c r="N621" s="240"/>
      <c r="O621" s="240"/>
      <c r="P621" s="240"/>
      <c r="Q621" s="240"/>
      <c r="R621" s="240"/>
      <c r="S621" s="240"/>
      <c r="T621" s="241"/>
      <c r="U621" s="14"/>
      <c r="V621" s="14"/>
      <c r="W621" s="14"/>
      <c r="X621" s="14"/>
      <c r="Y621" s="14"/>
      <c r="Z621" s="14"/>
      <c r="AA621" s="14"/>
      <c r="AB621" s="14"/>
      <c r="AC621" s="14"/>
      <c r="AD621" s="14"/>
      <c r="AE621" s="14"/>
      <c r="AT621" s="242" t="s">
        <v>172</v>
      </c>
      <c r="AU621" s="242" t="s">
        <v>168</v>
      </c>
      <c r="AV621" s="14" t="s">
        <v>168</v>
      </c>
      <c r="AW621" s="14" t="s">
        <v>33</v>
      </c>
      <c r="AX621" s="14" t="s">
        <v>72</v>
      </c>
      <c r="AY621" s="242" t="s">
        <v>158</v>
      </c>
    </row>
    <row r="622" s="14" customFormat="1">
      <c r="A622" s="14"/>
      <c r="B622" s="232"/>
      <c r="C622" s="233"/>
      <c r="D622" s="217" t="s">
        <v>172</v>
      </c>
      <c r="E622" s="234" t="s">
        <v>19</v>
      </c>
      <c r="F622" s="235" t="s">
        <v>301</v>
      </c>
      <c r="G622" s="233"/>
      <c r="H622" s="236">
        <v>0.80000000000000004</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172</v>
      </c>
      <c r="AU622" s="242" t="s">
        <v>168</v>
      </c>
      <c r="AV622" s="14" t="s">
        <v>168</v>
      </c>
      <c r="AW622" s="14" t="s">
        <v>33</v>
      </c>
      <c r="AX622" s="14" t="s">
        <v>72</v>
      </c>
      <c r="AY622" s="242" t="s">
        <v>158</v>
      </c>
    </row>
    <row r="623" s="14" customFormat="1">
      <c r="A623" s="14"/>
      <c r="B623" s="232"/>
      <c r="C623" s="233"/>
      <c r="D623" s="217" t="s">
        <v>172</v>
      </c>
      <c r="E623" s="234" t="s">
        <v>19</v>
      </c>
      <c r="F623" s="235" t="s">
        <v>302</v>
      </c>
      <c r="G623" s="233"/>
      <c r="H623" s="236">
        <v>0.84999999999999998</v>
      </c>
      <c r="I623" s="237"/>
      <c r="J623" s="233"/>
      <c r="K623" s="233"/>
      <c r="L623" s="238"/>
      <c r="M623" s="239"/>
      <c r="N623" s="240"/>
      <c r="O623" s="240"/>
      <c r="P623" s="240"/>
      <c r="Q623" s="240"/>
      <c r="R623" s="240"/>
      <c r="S623" s="240"/>
      <c r="T623" s="241"/>
      <c r="U623" s="14"/>
      <c r="V623" s="14"/>
      <c r="W623" s="14"/>
      <c r="X623" s="14"/>
      <c r="Y623" s="14"/>
      <c r="Z623" s="14"/>
      <c r="AA623" s="14"/>
      <c r="AB623" s="14"/>
      <c r="AC623" s="14"/>
      <c r="AD623" s="14"/>
      <c r="AE623" s="14"/>
      <c r="AT623" s="242" t="s">
        <v>172</v>
      </c>
      <c r="AU623" s="242" t="s">
        <v>168</v>
      </c>
      <c r="AV623" s="14" t="s">
        <v>168</v>
      </c>
      <c r="AW623" s="14" t="s">
        <v>33</v>
      </c>
      <c r="AX623" s="14" t="s">
        <v>72</v>
      </c>
      <c r="AY623" s="242" t="s">
        <v>158</v>
      </c>
    </row>
    <row r="624" s="14" customFormat="1">
      <c r="A624" s="14"/>
      <c r="B624" s="232"/>
      <c r="C624" s="233"/>
      <c r="D624" s="217" t="s">
        <v>172</v>
      </c>
      <c r="E624" s="234" t="s">
        <v>19</v>
      </c>
      <c r="F624" s="235" t="s">
        <v>303</v>
      </c>
      <c r="G624" s="233"/>
      <c r="H624" s="236">
        <v>0.80000000000000004</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172</v>
      </c>
      <c r="AU624" s="242" t="s">
        <v>168</v>
      </c>
      <c r="AV624" s="14" t="s">
        <v>168</v>
      </c>
      <c r="AW624" s="14" t="s">
        <v>33</v>
      </c>
      <c r="AX624" s="14" t="s">
        <v>72</v>
      </c>
      <c r="AY624" s="242" t="s">
        <v>158</v>
      </c>
    </row>
    <row r="625" s="13" customFormat="1">
      <c r="A625" s="13"/>
      <c r="B625" s="222"/>
      <c r="C625" s="223"/>
      <c r="D625" s="217" t="s">
        <v>172</v>
      </c>
      <c r="E625" s="224" t="s">
        <v>19</v>
      </c>
      <c r="F625" s="225" t="s">
        <v>240</v>
      </c>
      <c r="G625" s="223"/>
      <c r="H625" s="224" t="s">
        <v>19</v>
      </c>
      <c r="I625" s="226"/>
      <c r="J625" s="223"/>
      <c r="K625" s="223"/>
      <c r="L625" s="227"/>
      <c r="M625" s="228"/>
      <c r="N625" s="229"/>
      <c r="O625" s="229"/>
      <c r="P625" s="229"/>
      <c r="Q625" s="229"/>
      <c r="R625" s="229"/>
      <c r="S625" s="229"/>
      <c r="T625" s="230"/>
      <c r="U625" s="13"/>
      <c r="V625" s="13"/>
      <c r="W625" s="13"/>
      <c r="X625" s="13"/>
      <c r="Y625" s="13"/>
      <c r="Z625" s="13"/>
      <c r="AA625" s="13"/>
      <c r="AB625" s="13"/>
      <c r="AC625" s="13"/>
      <c r="AD625" s="13"/>
      <c r="AE625" s="13"/>
      <c r="AT625" s="231" t="s">
        <v>172</v>
      </c>
      <c r="AU625" s="231" t="s">
        <v>168</v>
      </c>
      <c r="AV625" s="13" t="s">
        <v>80</v>
      </c>
      <c r="AW625" s="13" t="s">
        <v>33</v>
      </c>
      <c r="AX625" s="13" t="s">
        <v>72</v>
      </c>
      <c r="AY625" s="231" t="s">
        <v>158</v>
      </c>
    </row>
    <row r="626" s="14" customFormat="1">
      <c r="A626" s="14"/>
      <c r="B626" s="232"/>
      <c r="C626" s="233"/>
      <c r="D626" s="217" t="s">
        <v>172</v>
      </c>
      <c r="E626" s="234" t="s">
        <v>19</v>
      </c>
      <c r="F626" s="235" t="s">
        <v>304</v>
      </c>
      <c r="G626" s="233"/>
      <c r="H626" s="236">
        <v>0.90000000000000002</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172</v>
      </c>
      <c r="AU626" s="242" t="s">
        <v>168</v>
      </c>
      <c r="AV626" s="14" t="s">
        <v>168</v>
      </c>
      <c r="AW626" s="14" t="s">
        <v>33</v>
      </c>
      <c r="AX626" s="14" t="s">
        <v>72</v>
      </c>
      <c r="AY626" s="242" t="s">
        <v>158</v>
      </c>
    </row>
    <row r="627" s="15" customFormat="1">
      <c r="A627" s="15"/>
      <c r="B627" s="243"/>
      <c r="C627" s="244"/>
      <c r="D627" s="217" t="s">
        <v>172</v>
      </c>
      <c r="E627" s="245" t="s">
        <v>19</v>
      </c>
      <c r="F627" s="246" t="s">
        <v>176</v>
      </c>
      <c r="G627" s="244"/>
      <c r="H627" s="247">
        <v>29.650000000000006</v>
      </c>
      <c r="I627" s="248"/>
      <c r="J627" s="244"/>
      <c r="K627" s="244"/>
      <c r="L627" s="249"/>
      <c r="M627" s="250"/>
      <c r="N627" s="251"/>
      <c r="O627" s="251"/>
      <c r="P627" s="251"/>
      <c r="Q627" s="251"/>
      <c r="R627" s="251"/>
      <c r="S627" s="251"/>
      <c r="T627" s="252"/>
      <c r="U627" s="15"/>
      <c r="V627" s="15"/>
      <c r="W627" s="15"/>
      <c r="X627" s="15"/>
      <c r="Y627" s="15"/>
      <c r="Z627" s="15"/>
      <c r="AA627" s="15"/>
      <c r="AB627" s="15"/>
      <c r="AC627" s="15"/>
      <c r="AD627" s="15"/>
      <c r="AE627" s="15"/>
      <c r="AT627" s="253" t="s">
        <v>172</v>
      </c>
      <c r="AU627" s="253" t="s">
        <v>168</v>
      </c>
      <c r="AV627" s="15" t="s">
        <v>167</v>
      </c>
      <c r="AW627" s="15" t="s">
        <v>33</v>
      </c>
      <c r="AX627" s="15" t="s">
        <v>80</v>
      </c>
      <c r="AY627" s="253" t="s">
        <v>158</v>
      </c>
    </row>
    <row r="628" s="2" customFormat="1" ht="37.8" customHeight="1">
      <c r="A628" s="38"/>
      <c r="B628" s="39"/>
      <c r="C628" s="204" t="s">
        <v>459</v>
      </c>
      <c r="D628" s="204" t="s">
        <v>162</v>
      </c>
      <c r="E628" s="205" t="s">
        <v>460</v>
      </c>
      <c r="F628" s="206" t="s">
        <v>461</v>
      </c>
      <c r="G628" s="207" t="s">
        <v>165</v>
      </c>
      <c r="H628" s="208">
        <v>55.270000000000003</v>
      </c>
      <c r="I628" s="209"/>
      <c r="J628" s="210">
        <f>ROUND(I628*H628,2)</f>
        <v>0</v>
      </c>
      <c r="K628" s="206" t="s">
        <v>166</v>
      </c>
      <c r="L628" s="44"/>
      <c r="M628" s="211" t="s">
        <v>19</v>
      </c>
      <c r="N628" s="212" t="s">
        <v>44</v>
      </c>
      <c r="O628" s="84"/>
      <c r="P628" s="213">
        <f>O628*H628</f>
        <v>0</v>
      </c>
      <c r="Q628" s="213">
        <v>0</v>
      </c>
      <c r="R628" s="213">
        <f>Q628*H628</f>
        <v>0</v>
      </c>
      <c r="S628" s="213">
        <v>0</v>
      </c>
      <c r="T628" s="214">
        <f>S628*H628</f>
        <v>0</v>
      </c>
      <c r="U628" s="38"/>
      <c r="V628" s="38"/>
      <c r="W628" s="38"/>
      <c r="X628" s="38"/>
      <c r="Y628" s="38"/>
      <c r="Z628" s="38"/>
      <c r="AA628" s="38"/>
      <c r="AB628" s="38"/>
      <c r="AC628" s="38"/>
      <c r="AD628" s="38"/>
      <c r="AE628" s="38"/>
      <c r="AR628" s="215" t="s">
        <v>167</v>
      </c>
      <c r="AT628" s="215" t="s">
        <v>162</v>
      </c>
      <c r="AU628" s="215" t="s">
        <v>168</v>
      </c>
      <c r="AY628" s="17" t="s">
        <v>158</v>
      </c>
      <c r="BE628" s="216">
        <f>IF(N628="základní",J628,0)</f>
        <v>0</v>
      </c>
      <c r="BF628" s="216">
        <f>IF(N628="snížená",J628,0)</f>
        <v>0</v>
      </c>
      <c r="BG628" s="216">
        <f>IF(N628="zákl. přenesená",J628,0)</f>
        <v>0</v>
      </c>
      <c r="BH628" s="216">
        <f>IF(N628="sníž. přenesená",J628,0)</f>
        <v>0</v>
      </c>
      <c r="BI628" s="216">
        <f>IF(N628="nulová",J628,0)</f>
        <v>0</v>
      </c>
      <c r="BJ628" s="17" t="s">
        <v>168</v>
      </c>
      <c r="BK628" s="216">
        <f>ROUND(I628*H628,2)</f>
        <v>0</v>
      </c>
      <c r="BL628" s="17" t="s">
        <v>167</v>
      </c>
      <c r="BM628" s="215" t="s">
        <v>462</v>
      </c>
    </row>
    <row r="629" s="2" customFormat="1">
      <c r="A629" s="38"/>
      <c r="B629" s="39"/>
      <c r="C629" s="40"/>
      <c r="D629" s="217" t="s">
        <v>170</v>
      </c>
      <c r="E629" s="40"/>
      <c r="F629" s="218" t="s">
        <v>463</v>
      </c>
      <c r="G629" s="40"/>
      <c r="H629" s="40"/>
      <c r="I629" s="219"/>
      <c r="J629" s="40"/>
      <c r="K629" s="40"/>
      <c r="L629" s="44"/>
      <c r="M629" s="220"/>
      <c r="N629" s="221"/>
      <c r="O629" s="84"/>
      <c r="P629" s="84"/>
      <c r="Q629" s="84"/>
      <c r="R629" s="84"/>
      <c r="S629" s="84"/>
      <c r="T629" s="85"/>
      <c r="U629" s="38"/>
      <c r="V629" s="38"/>
      <c r="W629" s="38"/>
      <c r="X629" s="38"/>
      <c r="Y629" s="38"/>
      <c r="Z629" s="38"/>
      <c r="AA629" s="38"/>
      <c r="AB629" s="38"/>
      <c r="AC629" s="38"/>
      <c r="AD629" s="38"/>
      <c r="AE629" s="38"/>
      <c r="AT629" s="17" t="s">
        <v>170</v>
      </c>
      <c r="AU629" s="17" t="s">
        <v>168</v>
      </c>
    </row>
    <row r="630" s="13" customFormat="1">
      <c r="A630" s="13"/>
      <c r="B630" s="222"/>
      <c r="C630" s="223"/>
      <c r="D630" s="217" t="s">
        <v>172</v>
      </c>
      <c r="E630" s="224" t="s">
        <v>19</v>
      </c>
      <c r="F630" s="225" t="s">
        <v>173</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172</v>
      </c>
      <c r="AU630" s="231" t="s">
        <v>168</v>
      </c>
      <c r="AV630" s="13" t="s">
        <v>80</v>
      </c>
      <c r="AW630" s="13" t="s">
        <v>33</v>
      </c>
      <c r="AX630" s="13" t="s">
        <v>72</v>
      </c>
      <c r="AY630" s="231" t="s">
        <v>158</v>
      </c>
    </row>
    <row r="631" s="14" customFormat="1">
      <c r="A631" s="14"/>
      <c r="B631" s="232"/>
      <c r="C631" s="233"/>
      <c r="D631" s="217" t="s">
        <v>172</v>
      </c>
      <c r="E631" s="234" t="s">
        <v>19</v>
      </c>
      <c r="F631" s="235" t="s">
        <v>464</v>
      </c>
      <c r="G631" s="233"/>
      <c r="H631" s="236">
        <v>1.8899999999999999</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4" customFormat="1">
      <c r="A632" s="14"/>
      <c r="B632" s="232"/>
      <c r="C632" s="233"/>
      <c r="D632" s="217" t="s">
        <v>172</v>
      </c>
      <c r="E632" s="234" t="s">
        <v>19</v>
      </c>
      <c r="F632" s="235" t="s">
        <v>465</v>
      </c>
      <c r="G632" s="233"/>
      <c r="H632" s="236">
        <v>1.6200000000000001</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172</v>
      </c>
      <c r="AU632" s="242" t="s">
        <v>168</v>
      </c>
      <c r="AV632" s="14" t="s">
        <v>168</v>
      </c>
      <c r="AW632" s="14" t="s">
        <v>33</v>
      </c>
      <c r="AX632" s="14" t="s">
        <v>72</v>
      </c>
      <c r="AY632" s="242" t="s">
        <v>158</v>
      </c>
    </row>
    <row r="633" s="13" customFormat="1">
      <c r="A633" s="13"/>
      <c r="B633" s="222"/>
      <c r="C633" s="223"/>
      <c r="D633" s="217" t="s">
        <v>172</v>
      </c>
      <c r="E633" s="224" t="s">
        <v>19</v>
      </c>
      <c r="F633" s="225" t="s">
        <v>243</v>
      </c>
      <c r="G633" s="223"/>
      <c r="H633" s="224" t="s">
        <v>19</v>
      </c>
      <c r="I633" s="226"/>
      <c r="J633" s="223"/>
      <c r="K633" s="223"/>
      <c r="L633" s="227"/>
      <c r="M633" s="228"/>
      <c r="N633" s="229"/>
      <c r="O633" s="229"/>
      <c r="P633" s="229"/>
      <c r="Q633" s="229"/>
      <c r="R633" s="229"/>
      <c r="S633" s="229"/>
      <c r="T633" s="230"/>
      <c r="U633" s="13"/>
      <c r="V633" s="13"/>
      <c r="W633" s="13"/>
      <c r="X633" s="13"/>
      <c r="Y633" s="13"/>
      <c r="Z633" s="13"/>
      <c r="AA633" s="13"/>
      <c r="AB633" s="13"/>
      <c r="AC633" s="13"/>
      <c r="AD633" s="13"/>
      <c r="AE633" s="13"/>
      <c r="AT633" s="231" t="s">
        <v>172</v>
      </c>
      <c r="AU633" s="231" t="s">
        <v>168</v>
      </c>
      <c r="AV633" s="13" t="s">
        <v>80</v>
      </c>
      <c r="AW633" s="13" t="s">
        <v>33</v>
      </c>
      <c r="AX633" s="13" t="s">
        <v>72</v>
      </c>
      <c r="AY633" s="231" t="s">
        <v>158</v>
      </c>
    </row>
    <row r="634" s="14" customFormat="1">
      <c r="A634" s="14"/>
      <c r="B634" s="232"/>
      <c r="C634" s="233"/>
      <c r="D634" s="217" t="s">
        <v>172</v>
      </c>
      <c r="E634" s="234" t="s">
        <v>19</v>
      </c>
      <c r="F634" s="235" t="s">
        <v>466</v>
      </c>
      <c r="G634" s="233"/>
      <c r="H634" s="236">
        <v>21.600000000000001</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172</v>
      </c>
      <c r="AU634" s="242" t="s">
        <v>168</v>
      </c>
      <c r="AV634" s="14" t="s">
        <v>168</v>
      </c>
      <c r="AW634" s="14" t="s">
        <v>33</v>
      </c>
      <c r="AX634" s="14" t="s">
        <v>72</v>
      </c>
      <c r="AY634" s="242" t="s">
        <v>158</v>
      </c>
    </row>
    <row r="635" s="14" customFormat="1">
      <c r="A635" s="14"/>
      <c r="B635" s="232"/>
      <c r="C635" s="233"/>
      <c r="D635" s="217" t="s">
        <v>172</v>
      </c>
      <c r="E635" s="234" t="s">
        <v>19</v>
      </c>
      <c r="F635" s="235" t="s">
        <v>467</v>
      </c>
      <c r="G635" s="233"/>
      <c r="H635" s="236">
        <v>16.199999999999999</v>
      </c>
      <c r="I635" s="237"/>
      <c r="J635" s="233"/>
      <c r="K635" s="233"/>
      <c r="L635" s="238"/>
      <c r="M635" s="239"/>
      <c r="N635" s="240"/>
      <c r="O635" s="240"/>
      <c r="P635" s="240"/>
      <c r="Q635" s="240"/>
      <c r="R635" s="240"/>
      <c r="S635" s="240"/>
      <c r="T635" s="241"/>
      <c r="U635" s="14"/>
      <c r="V635" s="14"/>
      <c r="W635" s="14"/>
      <c r="X635" s="14"/>
      <c r="Y635" s="14"/>
      <c r="Z635" s="14"/>
      <c r="AA635" s="14"/>
      <c r="AB635" s="14"/>
      <c r="AC635" s="14"/>
      <c r="AD635" s="14"/>
      <c r="AE635" s="14"/>
      <c r="AT635" s="242" t="s">
        <v>172</v>
      </c>
      <c r="AU635" s="242" t="s">
        <v>168</v>
      </c>
      <c r="AV635" s="14" t="s">
        <v>168</v>
      </c>
      <c r="AW635" s="14" t="s">
        <v>33</v>
      </c>
      <c r="AX635" s="14" t="s">
        <v>72</v>
      </c>
      <c r="AY635" s="242" t="s">
        <v>158</v>
      </c>
    </row>
    <row r="636" s="14" customFormat="1">
      <c r="A636" s="14"/>
      <c r="B636" s="232"/>
      <c r="C636" s="233"/>
      <c r="D636" s="217" t="s">
        <v>172</v>
      </c>
      <c r="E636" s="234" t="s">
        <v>19</v>
      </c>
      <c r="F636" s="235" t="s">
        <v>468</v>
      </c>
      <c r="G636" s="233"/>
      <c r="H636" s="236">
        <v>1.6499999999999999</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4" customFormat="1">
      <c r="A637" s="14"/>
      <c r="B637" s="232"/>
      <c r="C637" s="233"/>
      <c r="D637" s="217" t="s">
        <v>172</v>
      </c>
      <c r="E637" s="234" t="s">
        <v>19</v>
      </c>
      <c r="F637" s="235" t="s">
        <v>469</v>
      </c>
      <c r="G637" s="233"/>
      <c r="H637" s="236">
        <v>0.64000000000000001</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172</v>
      </c>
      <c r="AU637" s="242" t="s">
        <v>168</v>
      </c>
      <c r="AV637" s="14" t="s">
        <v>168</v>
      </c>
      <c r="AW637" s="14" t="s">
        <v>33</v>
      </c>
      <c r="AX637" s="14" t="s">
        <v>72</v>
      </c>
      <c r="AY637" s="242" t="s">
        <v>158</v>
      </c>
    </row>
    <row r="638" s="14" customFormat="1">
      <c r="A638" s="14"/>
      <c r="B638" s="232"/>
      <c r="C638" s="233"/>
      <c r="D638" s="217" t="s">
        <v>172</v>
      </c>
      <c r="E638" s="234" t="s">
        <v>19</v>
      </c>
      <c r="F638" s="235" t="s">
        <v>470</v>
      </c>
      <c r="G638" s="233"/>
      <c r="H638" s="236">
        <v>1.9550000000000001</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172</v>
      </c>
      <c r="AU638" s="242" t="s">
        <v>168</v>
      </c>
      <c r="AV638" s="14" t="s">
        <v>168</v>
      </c>
      <c r="AW638" s="14" t="s">
        <v>33</v>
      </c>
      <c r="AX638" s="14" t="s">
        <v>72</v>
      </c>
      <c r="AY638" s="242" t="s">
        <v>158</v>
      </c>
    </row>
    <row r="639" s="14" customFormat="1">
      <c r="A639" s="14"/>
      <c r="B639" s="232"/>
      <c r="C639" s="233"/>
      <c r="D639" s="217" t="s">
        <v>172</v>
      </c>
      <c r="E639" s="234" t="s">
        <v>19</v>
      </c>
      <c r="F639" s="235" t="s">
        <v>471</v>
      </c>
      <c r="G639" s="233"/>
      <c r="H639" s="236">
        <v>0.88</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3" customFormat="1">
      <c r="A640" s="13"/>
      <c r="B640" s="222"/>
      <c r="C640" s="223"/>
      <c r="D640" s="217" t="s">
        <v>172</v>
      </c>
      <c r="E640" s="224" t="s">
        <v>19</v>
      </c>
      <c r="F640" s="225" t="s">
        <v>240</v>
      </c>
      <c r="G640" s="223"/>
      <c r="H640" s="224" t="s">
        <v>19</v>
      </c>
      <c r="I640" s="226"/>
      <c r="J640" s="223"/>
      <c r="K640" s="223"/>
      <c r="L640" s="227"/>
      <c r="M640" s="228"/>
      <c r="N640" s="229"/>
      <c r="O640" s="229"/>
      <c r="P640" s="229"/>
      <c r="Q640" s="229"/>
      <c r="R640" s="229"/>
      <c r="S640" s="229"/>
      <c r="T640" s="230"/>
      <c r="U640" s="13"/>
      <c r="V640" s="13"/>
      <c r="W640" s="13"/>
      <c r="X640" s="13"/>
      <c r="Y640" s="13"/>
      <c r="Z640" s="13"/>
      <c r="AA640" s="13"/>
      <c r="AB640" s="13"/>
      <c r="AC640" s="13"/>
      <c r="AD640" s="13"/>
      <c r="AE640" s="13"/>
      <c r="AT640" s="231" t="s">
        <v>172</v>
      </c>
      <c r="AU640" s="231" t="s">
        <v>168</v>
      </c>
      <c r="AV640" s="13" t="s">
        <v>80</v>
      </c>
      <c r="AW640" s="13" t="s">
        <v>33</v>
      </c>
      <c r="AX640" s="13" t="s">
        <v>72</v>
      </c>
      <c r="AY640" s="231" t="s">
        <v>158</v>
      </c>
    </row>
    <row r="641" s="14" customFormat="1">
      <c r="A641" s="14"/>
      <c r="B641" s="232"/>
      <c r="C641" s="233"/>
      <c r="D641" s="217" t="s">
        <v>172</v>
      </c>
      <c r="E641" s="234" t="s">
        <v>19</v>
      </c>
      <c r="F641" s="235" t="s">
        <v>472</v>
      </c>
      <c r="G641" s="233"/>
      <c r="H641" s="236">
        <v>1.2150000000000001</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172</v>
      </c>
      <c r="AU641" s="242" t="s">
        <v>168</v>
      </c>
      <c r="AV641" s="14" t="s">
        <v>168</v>
      </c>
      <c r="AW641" s="14" t="s">
        <v>33</v>
      </c>
      <c r="AX641" s="14" t="s">
        <v>72</v>
      </c>
      <c r="AY641" s="242" t="s">
        <v>158</v>
      </c>
    </row>
    <row r="642" s="13" customFormat="1">
      <c r="A642" s="13"/>
      <c r="B642" s="222"/>
      <c r="C642" s="223"/>
      <c r="D642" s="217" t="s">
        <v>172</v>
      </c>
      <c r="E642" s="224" t="s">
        <v>19</v>
      </c>
      <c r="F642" s="225" t="s">
        <v>473</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172</v>
      </c>
      <c r="AU642" s="231" t="s">
        <v>168</v>
      </c>
      <c r="AV642" s="13" t="s">
        <v>80</v>
      </c>
      <c r="AW642" s="13" t="s">
        <v>33</v>
      </c>
      <c r="AX642" s="13" t="s">
        <v>72</v>
      </c>
      <c r="AY642" s="231" t="s">
        <v>158</v>
      </c>
    </row>
    <row r="643" s="14" customFormat="1">
      <c r="A643" s="14"/>
      <c r="B643" s="232"/>
      <c r="C643" s="233"/>
      <c r="D643" s="217" t="s">
        <v>172</v>
      </c>
      <c r="E643" s="234" t="s">
        <v>19</v>
      </c>
      <c r="F643" s="235" t="s">
        <v>474</v>
      </c>
      <c r="G643" s="233"/>
      <c r="H643" s="236">
        <v>2.1000000000000001</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172</v>
      </c>
      <c r="AU643" s="242" t="s">
        <v>168</v>
      </c>
      <c r="AV643" s="14" t="s">
        <v>168</v>
      </c>
      <c r="AW643" s="14" t="s">
        <v>33</v>
      </c>
      <c r="AX643" s="14" t="s">
        <v>72</v>
      </c>
      <c r="AY643" s="242" t="s">
        <v>158</v>
      </c>
    </row>
    <row r="644" s="14" customFormat="1">
      <c r="A644" s="14"/>
      <c r="B644" s="232"/>
      <c r="C644" s="233"/>
      <c r="D644" s="217" t="s">
        <v>172</v>
      </c>
      <c r="E644" s="234" t="s">
        <v>19</v>
      </c>
      <c r="F644" s="235" t="s">
        <v>475</v>
      </c>
      <c r="G644" s="233"/>
      <c r="H644" s="236">
        <v>1.6000000000000001</v>
      </c>
      <c r="I644" s="237"/>
      <c r="J644" s="233"/>
      <c r="K644" s="233"/>
      <c r="L644" s="238"/>
      <c r="M644" s="239"/>
      <c r="N644" s="240"/>
      <c r="O644" s="240"/>
      <c r="P644" s="240"/>
      <c r="Q644" s="240"/>
      <c r="R644" s="240"/>
      <c r="S644" s="240"/>
      <c r="T644" s="241"/>
      <c r="U644" s="14"/>
      <c r="V644" s="14"/>
      <c r="W644" s="14"/>
      <c r="X644" s="14"/>
      <c r="Y644" s="14"/>
      <c r="Z644" s="14"/>
      <c r="AA644" s="14"/>
      <c r="AB644" s="14"/>
      <c r="AC644" s="14"/>
      <c r="AD644" s="14"/>
      <c r="AE644" s="14"/>
      <c r="AT644" s="242" t="s">
        <v>172</v>
      </c>
      <c r="AU644" s="242" t="s">
        <v>168</v>
      </c>
      <c r="AV644" s="14" t="s">
        <v>168</v>
      </c>
      <c r="AW644" s="14" t="s">
        <v>33</v>
      </c>
      <c r="AX644" s="14" t="s">
        <v>72</v>
      </c>
      <c r="AY644" s="242" t="s">
        <v>158</v>
      </c>
    </row>
    <row r="645" s="13" customFormat="1">
      <c r="A645" s="13"/>
      <c r="B645" s="222"/>
      <c r="C645" s="223"/>
      <c r="D645" s="217" t="s">
        <v>172</v>
      </c>
      <c r="E645" s="224" t="s">
        <v>19</v>
      </c>
      <c r="F645" s="225" t="s">
        <v>476</v>
      </c>
      <c r="G645" s="223"/>
      <c r="H645" s="224" t="s">
        <v>19</v>
      </c>
      <c r="I645" s="226"/>
      <c r="J645" s="223"/>
      <c r="K645" s="223"/>
      <c r="L645" s="227"/>
      <c r="M645" s="228"/>
      <c r="N645" s="229"/>
      <c r="O645" s="229"/>
      <c r="P645" s="229"/>
      <c r="Q645" s="229"/>
      <c r="R645" s="229"/>
      <c r="S645" s="229"/>
      <c r="T645" s="230"/>
      <c r="U645" s="13"/>
      <c r="V645" s="13"/>
      <c r="W645" s="13"/>
      <c r="X645" s="13"/>
      <c r="Y645" s="13"/>
      <c r="Z645" s="13"/>
      <c r="AA645" s="13"/>
      <c r="AB645" s="13"/>
      <c r="AC645" s="13"/>
      <c r="AD645" s="13"/>
      <c r="AE645" s="13"/>
      <c r="AT645" s="231" t="s">
        <v>172</v>
      </c>
      <c r="AU645" s="231" t="s">
        <v>168</v>
      </c>
      <c r="AV645" s="13" t="s">
        <v>80</v>
      </c>
      <c r="AW645" s="13" t="s">
        <v>33</v>
      </c>
      <c r="AX645" s="13" t="s">
        <v>72</v>
      </c>
      <c r="AY645" s="231" t="s">
        <v>158</v>
      </c>
    </row>
    <row r="646" s="14" customFormat="1">
      <c r="A646" s="14"/>
      <c r="B646" s="232"/>
      <c r="C646" s="233"/>
      <c r="D646" s="217" t="s">
        <v>172</v>
      </c>
      <c r="E646" s="234" t="s">
        <v>19</v>
      </c>
      <c r="F646" s="235" t="s">
        <v>469</v>
      </c>
      <c r="G646" s="233"/>
      <c r="H646" s="236">
        <v>0.64000000000000001</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4" customFormat="1">
      <c r="A647" s="14"/>
      <c r="B647" s="232"/>
      <c r="C647" s="233"/>
      <c r="D647" s="217" t="s">
        <v>172</v>
      </c>
      <c r="E647" s="234" t="s">
        <v>19</v>
      </c>
      <c r="F647" s="235" t="s">
        <v>477</v>
      </c>
      <c r="G647" s="233"/>
      <c r="H647" s="236">
        <v>0.88</v>
      </c>
      <c r="I647" s="237"/>
      <c r="J647" s="233"/>
      <c r="K647" s="233"/>
      <c r="L647" s="238"/>
      <c r="M647" s="239"/>
      <c r="N647" s="240"/>
      <c r="O647" s="240"/>
      <c r="P647" s="240"/>
      <c r="Q647" s="240"/>
      <c r="R647" s="240"/>
      <c r="S647" s="240"/>
      <c r="T647" s="241"/>
      <c r="U647" s="14"/>
      <c r="V647" s="14"/>
      <c r="W647" s="14"/>
      <c r="X647" s="14"/>
      <c r="Y647" s="14"/>
      <c r="Z647" s="14"/>
      <c r="AA647" s="14"/>
      <c r="AB647" s="14"/>
      <c r="AC647" s="14"/>
      <c r="AD647" s="14"/>
      <c r="AE647" s="14"/>
      <c r="AT647" s="242" t="s">
        <v>172</v>
      </c>
      <c r="AU647" s="242" t="s">
        <v>168</v>
      </c>
      <c r="AV647" s="14" t="s">
        <v>168</v>
      </c>
      <c r="AW647" s="14" t="s">
        <v>33</v>
      </c>
      <c r="AX647" s="14" t="s">
        <v>72</v>
      </c>
      <c r="AY647" s="242" t="s">
        <v>158</v>
      </c>
    </row>
    <row r="648" s="14" customFormat="1">
      <c r="A648" s="14"/>
      <c r="B648" s="232"/>
      <c r="C648" s="233"/>
      <c r="D648" s="217" t="s">
        <v>172</v>
      </c>
      <c r="E648" s="234" t="s">
        <v>19</v>
      </c>
      <c r="F648" s="235" t="s">
        <v>478</v>
      </c>
      <c r="G648" s="233"/>
      <c r="H648" s="236">
        <v>2.3999999999999999</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5" customFormat="1">
      <c r="A649" s="15"/>
      <c r="B649" s="243"/>
      <c r="C649" s="244"/>
      <c r="D649" s="217" t="s">
        <v>172</v>
      </c>
      <c r="E649" s="245" t="s">
        <v>19</v>
      </c>
      <c r="F649" s="246" t="s">
        <v>176</v>
      </c>
      <c r="G649" s="244"/>
      <c r="H649" s="247">
        <v>55.27000000000001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172</v>
      </c>
      <c r="AU649" s="253" t="s">
        <v>168</v>
      </c>
      <c r="AV649" s="15" t="s">
        <v>167</v>
      </c>
      <c r="AW649" s="15" t="s">
        <v>33</v>
      </c>
      <c r="AX649" s="15" t="s">
        <v>80</v>
      </c>
      <c r="AY649" s="253" t="s">
        <v>158</v>
      </c>
    </row>
    <row r="650" s="2" customFormat="1" ht="14.4" customHeight="1">
      <c r="A650" s="38"/>
      <c r="B650" s="39"/>
      <c r="C650" s="204" t="s">
        <v>479</v>
      </c>
      <c r="D650" s="204" t="s">
        <v>162</v>
      </c>
      <c r="E650" s="205" t="s">
        <v>480</v>
      </c>
      <c r="F650" s="206" t="s">
        <v>481</v>
      </c>
      <c r="G650" s="207" t="s">
        <v>165</v>
      </c>
      <c r="H650" s="208">
        <v>545.226</v>
      </c>
      <c r="I650" s="209"/>
      <c r="J650" s="210">
        <f>ROUND(I650*H650,2)</f>
        <v>0</v>
      </c>
      <c r="K650" s="206" t="s">
        <v>166</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167</v>
      </c>
      <c r="AT650" s="215" t="s">
        <v>162</v>
      </c>
      <c r="AU650" s="215" t="s">
        <v>168</v>
      </c>
      <c r="AY650" s="17" t="s">
        <v>158</v>
      </c>
      <c r="BE650" s="216">
        <f>IF(N650="základní",J650,0)</f>
        <v>0</v>
      </c>
      <c r="BF650" s="216">
        <f>IF(N650="snížená",J650,0)</f>
        <v>0</v>
      </c>
      <c r="BG650" s="216">
        <f>IF(N650="zákl. přenesená",J650,0)</f>
        <v>0</v>
      </c>
      <c r="BH650" s="216">
        <f>IF(N650="sníž. přenesená",J650,0)</f>
        <v>0</v>
      </c>
      <c r="BI650" s="216">
        <f>IF(N650="nulová",J650,0)</f>
        <v>0</v>
      </c>
      <c r="BJ650" s="17" t="s">
        <v>168</v>
      </c>
      <c r="BK650" s="216">
        <f>ROUND(I650*H650,2)</f>
        <v>0</v>
      </c>
      <c r="BL650" s="17" t="s">
        <v>167</v>
      </c>
      <c r="BM650" s="215" t="s">
        <v>482</v>
      </c>
    </row>
    <row r="651" s="13" customFormat="1">
      <c r="A651" s="13"/>
      <c r="B651" s="222"/>
      <c r="C651" s="223"/>
      <c r="D651" s="217" t="s">
        <v>172</v>
      </c>
      <c r="E651" s="224" t="s">
        <v>19</v>
      </c>
      <c r="F651" s="225" t="s">
        <v>225</v>
      </c>
      <c r="G651" s="223"/>
      <c r="H651" s="224" t="s">
        <v>19</v>
      </c>
      <c r="I651" s="226"/>
      <c r="J651" s="223"/>
      <c r="K651" s="223"/>
      <c r="L651" s="227"/>
      <c r="M651" s="228"/>
      <c r="N651" s="229"/>
      <c r="O651" s="229"/>
      <c r="P651" s="229"/>
      <c r="Q651" s="229"/>
      <c r="R651" s="229"/>
      <c r="S651" s="229"/>
      <c r="T651" s="230"/>
      <c r="U651" s="13"/>
      <c r="V651" s="13"/>
      <c r="W651" s="13"/>
      <c r="X651" s="13"/>
      <c r="Y651" s="13"/>
      <c r="Z651" s="13"/>
      <c r="AA651" s="13"/>
      <c r="AB651" s="13"/>
      <c r="AC651" s="13"/>
      <c r="AD651" s="13"/>
      <c r="AE651" s="13"/>
      <c r="AT651" s="231" t="s">
        <v>172</v>
      </c>
      <c r="AU651" s="231" t="s">
        <v>168</v>
      </c>
      <c r="AV651" s="13" t="s">
        <v>80</v>
      </c>
      <c r="AW651" s="13" t="s">
        <v>33</v>
      </c>
      <c r="AX651" s="13" t="s">
        <v>72</v>
      </c>
      <c r="AY651" s="231" t="s">
        <v>158</v>
      </c>
    </row>
    <row r="652" s="14" customFormat="1">
      <c r="A652" s="14"/>
      <c r="B652" s="232"/>
      <c r="C652" s="233"/>
      <c r="D652" s="217" t="s">
        <v>172</v>
      </c>
      <c r="E652" s="234" t="s">
        <v>19</v>
      </c>
      <c r="F652" s="235" t="s">
        <v>226</v>
      </c>
      <c r="G652" s="233"/>
      <c r="H652" s="236">
        <v>9.4499999999999993</v>
      </c>
      <c r="I652" s="237"/>
      <c r="J652" s="233"/>
      <c r="K652" s="233"/>
      <c r="L652" s="238"/>
      <c r="M652" s="239"/>
      <c r="N652" s="240"/>
      <c r="O652" s="240"/>
      <c r="P652" s="240"/>
      <c r="Q652" s="240"/>
      <c r="R652" s="240"/>
      <c r="S652" s="240"/>
      <c r="T652" s="241"/>
      <c r="U652" s="14"/>
      <c r="V652" s="14"/>
      <c r="W652" s="14"/>
      <c r="X652" s="14"/>
      <c r="Y652" s="14"/>
      <c r="Z652" s="14"/>
      <c r="AA652" s="14"/>
      <c r="AB652" s="14"/>
      <c r="AC652" s="14"/>
      <c r="AD652" s="14"/>
      <c r="AE652" s="14"/>
      <c r="AT652" s="242" t="s">
        <v>172</v>
      </c>
      <c r="AU652" s="242" t="s">
        <v>168</v>
      </c>
      <c r="AV652" s="14" t="s">
        <v>168</v>
      </c>
      <c r="AW652" s="14" t="s">
        <v>33</v>
      </c>
      <c r="AX652" s="14" t="s">
        <v>72</v>
      </c>
      <c r="AY652" s="242" t="s">
        <v>158</v>
      </c>
    </row>
    <row r="653" s="13" customFormat="1">
      <c r="A653" s="13"/>
      <c r="B653" s="222"/>
      <c r="C653" s="223"/>
      <c r="D653" s="217" t="s">
        <v>172</v>
      </c>
      <c r="E653" s="224" t="s">
        <v>19</v>
      </c>
      <c r="F653" s="225" t="s">
        <v>227</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172</v>
      </c>
      <c r="AU653" s="231" t="s">
        <v>168</v>
      </c>
      <c r="AV653" s="13" t="s">
        <v>80</v>
      </c>
      <c r="AW653" s="13" t="s">
        <v>33</v>
      </c>
      <c r="AX653" s="13" t="s">
        <v>72</v>
      </c>
      <c r="AY653" s="231" t="s">
        <v>158</v>
      </c>
    </row>
    <row r="654" s="13" customFormat="1">
      <c r="A654" s="13"/>
      <c r="B654" s="222"/>
      <c r="C654" s="223"/>
      <c r="D654" s="217" t="s">
        <v>172</v>
      </c>
      <c r="E654" s="224" t="s">
        <v>19</v>
      </c>
      <c r="F654" s="225" t="s">
        <v>228</v>
      </c>
      <c r="G654" s="223"/>
      <c r="H654" s="224" t="s">
        <v>19</v>
      </c>
      <c r="I654" s="226"/>
      <c r="J654" s="223"/>
      <c r="K654" s="223"/>
      <c r="L654" s="227"/>
      <c r="M654" s="228"/>
      <c r="N654" s="229"/>
      <c r="O654" s="229"/>
      <c r="P654" s="229"/>
      <c r="Q654" s="229"/>
      <c r="R654" s="229"/>
      <c r="S654" s="229"/>
      <c r="T654" s="230"/>
      <c r="U654" s="13"/>
      <c r="V654" s="13"/>
      <c r="W654" s="13"/>
      <c r="X654" s="13"/>
      <c r="Y654" s="13"/>
      <c r="Z654" s="13"/>
      <c r="AA654" s="13"/>
      <c r="AB654" s="13"/>
      <c r="AC654" s="13"/>
      <c r="AD654" s="13"/>
      <c r="AE654" s="13"/>
      <c r="AT654" s="231" t="s">
        <v>172</v>
      </c>
      <c r="AU654" s="231" t="s">
        <v>168</v>
      </c>
      <c r="AV654" s="13" t="s">
        <v>80</v>
      </c>
      <c r="AW654" s="13" t="s">
        <v>33</v>
      </c>
      <c r="AX654" s="13" t="s">
        <v>72</v>
      </c>
      <c r="AY654" s="231" t="s">
        <v>158</v>
      </c>
    </row>
    <row r="655" s="14" customFormat="1">
      <c r="A655" s="14"/>
      <c r="B655" s="232"/>
      <c r="C655" s="233"/>
      <c r="D655" s="217" t="s">
        <v>172</v>
      </c>
      <c r="E655" s="234" t="s">
        <v>19</v>
      </c>
      <c r="F655" s="235" t="s">
        <v>229</v>
      </c>
      <c r="G655" s="233"/>
      <c r="H655" s="236">
        <v>20.899999999999999</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172</v>
      </c>
      <c r="AU655" s="242" t="s">
        <v>168</v>
      </c>
      <c r="AV655" s="14" t="s">
        <v>168</v>
      </c>
      <c r="AW655" s="14" t="s">
        <v>33</v>
      </c>
      <c r="AX655" s="14" t="s">
        <v>72</v>
      </c>
      <c r="AY655" s="242" t="s">
        <v>158</v>
      </c>
    </row>
    <row r="656" s="14" customFormat="1">
      <c r="A656" s="14"/>
      <c r="B656" s="232"/>
      <c r="C656" s="233"/>
      <c r="D656" s="217" t="s">
        <v>172</v>
      </c>
      <c r="E656" s="234" t="s">
        <v>19</v>
      </c>
      <c r="F656" s="235" t="s">
        <v>230</v>
      </c>
      <c r="G656" s="233"/>
      <c r="H656" s="236">
        <v>9</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172</v>
      </c>
      <c r="AU656" s="242" t="s">
        <v>168</v>
      </c>
      <c r="AV656" s="14" t="s">
        <v>168</v>
      </c>
      <c r="AW656" s="14" t="s">
        <v>33</v>
      </c>
      <c r="AX656" s="14" t="s">
        <v>72</v>
      </c>
      <c r="AY656" s="242" t="s">
        <v>158</v>
      </c>
    </row>
    <row r="657" s="13" customFormat="1">
      <c r="A657" s="13"/>
      <c r="B657" s="222"/>
      <c r="C657" s="223"/>
      <c r="D657" s="217" t="s">
        <v>172</v>
      </c>
      <c r="E657" s="224" t="s">
        <v>19</v>
      </c>
      <c r="F657" s="225" t="s">
        <v>231</v>
      </c>
      <c r="G657" s="223"/>
      <c r="H657" s="224" t="s">
        <v>19</v>
      </c>
      <c r="I657" s="226"/>
      <c r="J657" s="223"/>
      <c r="K657" s="223"/>
      <c r="L657" s="227"/>
      <c r="M657" s="228"/>
      <c r="N657" s="229"/>
      <c r="O657" s="229"/>
      <c r="P657" s="229"/>
      <c r="Q657" s="229"/>
      <c r="R657" s="229"/>
      <c r="S657" s="229"/>
      <c r="T657" s="230"/>
      <c r="U657" s="13"/>
      <c r="V657" s="13"/>
      <c r="W657" s="13"/>
      <c r="X657" s="13"/>
      <c r="Y657" s="13"/>
      <c r="Z657" s="13"/>
      <c r="AA657" s="13"/>
      <c r="AB657" s="13"/>
      <c r="AC657" s="13"/>
      <c r="AD657" s="13"/>
      <c r="AE657" s="13"/>
      <c r="AT657" s="231" t="s">
        <v>172</v>
      </c>
      <c r="AU657" s="231" t="s">
        <v>168</v>
      </c>
      <c r="AV657" s="13" t="s">
        <v>80</v>
      </c>
      <c r="AW657" s="13" t="s">
        <v>33</v>
      </c>
      <c r="AX657" s="13" t="s">
        <v>72</v>
      </c>
      <c r="AY657" s="231" t="s">
        <v>158</v>
      </c>
    </row>
    <row r="658" s="14" customFormat="1">
      <c r="A658" s="14"/>
      <c r="B658" s="232"/>
      <c r="C658" s="233"/>
      <c r="D658" s="217" t="s">
        <v>172</v>
      </c>
      <c r="E658" s="234" t="s">
        <v>19</v>
      </c>
      <c r="F658" s="235" t="s">
        <v>232</v>
      </c>
      <c r="G658" s="233"/>
      <c r="H658" s="236">
        <v>10.35</v>
      </c>
      <c r="I658" s="237"/>
      <c r="J658" s="233"/>
      <c r="K658" s="233"/>
      <c r="L658" s="238"/>
      <c r="M658" s="239"/>
      <c r="N658" s="240"/>
      <c r="O658" s="240"/>
      <c r="P658" s="240"/>
      <c r="Q658" s="240"/>
      <c r="R658" s="240"/>
      <c r="S658" s="240"/>
      <c r="T658" s="241"/>
      <c r="U658" s="14"/>
      <c r="V658" s="14"/>
      <c r="W658" s="14"/>
      <c r="X658" s="14"/>
      <c r="Y658" s="14"/>
      <c r="Z658" s="14"/>
      <c r="AA658" s="14"/>
      <c r="AB658" s="14"/>
      <c r="AC658" s="14"/>
      <c r="AD658" s="14"/>
      <c r="AE658" s="14"/>
      <c r="AT658" s="242" t="s">
        <v>172</v>
      </c>
      <c r="AU658" s="242" t="s">
        <v>168</v>
      </c>
      <c r="AV658" s="14" t="s">
        <v>168</v>
      </c>
      <c r="AW658" s="14" t="s">
        <v>33</v>
      </c>
      <c r="AX658" s="14" t="s">
        <v>72</v>
      </c>
      <c r="AY658" s="242" t="s">
        <v>158</v>
      </c>
    </row>
    <row r="659" s="13" customFormat="1">
      <c r="A659" s="13"/>
      <c r="B659" s="222"/>
      <c r="C659" s="223"/>
      <c r="D659" s="217" t="s">
        <v>172</v>
      </c>
      <c r="E659" s="224" t="s">
        <v>19</v>
      </c>
      <c r="F659" s="225" t="s">
        <v>233</v>
      </c>
      <c r="G659" s="223"/>
      <c r="H659" s="224" t="s">
        <v>19</v>
      </c>
      <c r="I659" s="226"/>
      <c r="J659" s="223"/>
      <c r="K659" s="223"/>
      <c r="L659" s="227"/>
      <c r="M659" s="228"/>
      <c r="N659" s="229"/>
      <c r="O659" s="229"/>
      <c r="P659" s="229"/>
      <c r="Q659" s="229"/>
      <c r="R659" s="229"/>
      <c r="S659" s="229"/>
      <c r="T659" s="230"/>
      <c r="U659" s="13"/>
      <c r="V659" s="13"/>
      <c r="W659" s="13"/>
      <c r="X659" s="13"/>
      <c r="Y659" s="13"/>
      <c r="Z659" s="13"/>
      <c r="AA659" s="13"/>
      <c r="AB659" s="13"/>
      <c r="AC659" s="13"/>
      <c r="AD659" s="13"/>
      <c r="AE659" s="13"/>
      <c r="AT659" s="231" t="s">
        <v>172</v>
      </c>
      <c r="AU659" s="231" t="s">
        <v>168</v>
      </c>
      <c r="AV659" s="13" t="s">
        <v>80</v>
      </c>
      <c r="AW659" s="13" t="s">
        <v>33</v>
      </c>
      <c r="AX659" s="13" t="s">
        <v>72</v>
      </c>
      <c r="AY659" s="231" t="s">
        <v>158</v>
      </c>
    </row>
    <row r="660" s="14" customFormat="1">
      <c r="A660" s="14"/>
      <c r="B660" s="232"/>
      <c r="C660" s="233"/>
      <c r="D660" s="217" t="s">
        <v>172</v>
      </c>
      <c r="E660" s="234" t="s">
        <v>19</v>
      </c>
      <c r="F660" s="235" t="s">
        <v>234</v>
      </c>
      <c r="G660" s="233"/>
      <c r="H660" s="236">
        <v>19</v>
      </c>
      <c r="I660" s="237"/>
      <c r="J660" s="233"/>
      <c r="K660" s="233"/>
      <c r="L660" s="238"/>
      <c r="M660" s="239"/>
      <c r="N660" s="240"/>
      <c r="O660" s="240"/>
      <c r="P660" s="240"/>
      <c r="Q660" s="240"/>
      <c r="R660" s="240"/>
      <c r="S660" s="240"/>
      <c r="T660" s="241"/>
      <c r="U660" s="14"/>
      <c r="V660" s="14"/>
      <c r="W660" s="14"/>
      <c r="X660" s="14"/>
      <c r="Y660" s="14"/>
      <c r="Z660" s="14"/>
      <c r="AA660" s="14"/>
      <c r="AB660" s="14"/>
      <c r="AC660" s="14"/>
      <c r="AD660" s="14"/>
      <c r="AE660" s="14"/>
      <c r="AT660" s="242" t="s">
        <v>172</v>
      </c>
      <c r="AU660" s="242" t="s">
        <v>168</v>
      </c>
      <c r="AV660" s="14" t="s">
        <v>168</v>
      </c>
      <c r="AW660" s="14" t="s">
        <v>33</v>
      </c>
      <c r="AX660" s="14" t="s">
        <v>72</v>
      </c>
      <c r="AY660" s="242" t="s">
        <v>158</v>
      </c>
    </row>
    <row r="661" s="13" customFormat="1">
      <c r="A661" s="13"/>
      <c r="B661" s="222"/>
      <c r="C661" s="223"/>
      <c r="D661" s="217" t="s">
        <v>172</v>
      </c>
      <c r="E661" s="224" t="s">
        <v>19</v>
      </c>
      <c r="F661" s="225" t="s">
        <v>227</v>
      </c>
      <c r="G661" s="223"/>
      <c r="H661" s="224" t="s">
        <v>19</v>
      </c>
      <c r="I661" s="226"/>
      <c r="J661" s="223"/>
      <c r="K661" s="223"/>
      <c r="L661" s="227"/>
      <c r="M661" s="228"/>
      <c r="N661" s="229"/>
      <c r="O661" s="229"/>
      <c r="P661" s="229"/>
      <c r="Q661" s="229"/>
      <c r="R661" s="229"/>
      <c r="S661" s="229"/>
      <c r="T661" s="230"/>
      <c r="U661" s="13"/>
      <c r="V661" s="13"/>
      <c r="W661" s="13"/>
      <c r="X661" s="13"/>
      <c r="Y661" s="13"/>
      <c r="Z661" s="13"/>
      <c r="AA661" s="13"/>
      <c r="AB661" s="13"/>
      <c r="AC661" s="13"/>
      <c r="AD661" s="13"/>
      <c r="AE661" s="13"/>
      <c r="AT661" s="231" t="s">
        <v>172</v>
      </c>
      <c r="AU661" s="231" t="s">
        <v>168</v>
      </c>
      <c r="AV661" s="13" t="s">
        <v>80</v>
      </c>
      <c r="AW661" s="13" t="s">
        <v>33</v>
      </c>
      <c r="AX661" s="13" t="s">
        <v>72</v>
      </c>
      <c r="AY661" s="231" t="s">
        <v>158</v>
      </c>
    </row>
    <row r="662" s="13" customFormat="1">
      <c r="A662" s="13"/>
      <c r="B662" s="222"/>
      <c r="C662" s="223"/>
      <c r="D662" s="217" t="s">
        <v>172</v>
      </c>
      <c r="E662" s="224" t="s">
        <v>19</v>
      </c>
      <c r="F662" s="225" t="s">
        <v>228</v>
      </c>
      <c r="G662" s="223"/>
      <c r="H662" s="224" t="s">
        <v>19</v>
      </c>
      <c r="I662" s="226"/>
      <c r="J662" s="223"/>
      <c r="K662" s="223"/>
      <c r="L662" s="227"/>
      <c r="M662" s="228"/>
      <c r="N662" s="229"/>
      <c r="O662" s="229"/>
      <c r="P662" s="229"/>
      <c r="Q662" s="229"/>
      <c r="R662" s="229"/>
      <c r="S662" s="229"/>
      <c r="T662" s="230"/>
      <c r="U662" s="13"/>
      <c r="V662" s="13"/>
      <c r="W662" s="13"/>
      <c r="X662" s="13"/>
      <c r="Y662" s="13"/>
      <c r="Z662" s="13"/>
      <c r="AA662" s="13"/>
      <c r="AB662" s="13"/>
      <c r="AC662" s="13"/>
      <c r="AD662" s="13"/>
      <c r="AE662" s="13"/>
      <c r="AT662" s="231" t="s">
        <v>172</v>
      </c>
      <c r="AU662" s="231" t="s">
        <v>168</v>
      </c>
      <c r="AV662" s="13" t="s">
        <v>80</v>
      </c>
      <c r="AW662" s="13" t="s">
        <v>33</v>
      </c>
      <c r="AX662" s="13" t="s">
        <v>72</v>
      </c>
      <c r="AY662" s="231" t="s">
        <v>158</v>
      </c>
    </row>
    <row r="663" s="14" customFormat="1">
      <c r="A663" s="14"/>
      <c r="B663" s="232"/>
      <c r="C663" s="233"/>
      <c r="D663" s="217" t="s">
        <v>172</v>
      </c>
      <c r="E663" s="234" t="s">
        <v>19</v>
      </c>
      <c r="F663" s="235" t="s">
        <v>235</v>
      </c>
      <c r="G663" s="233"/>
      <c r="H663" s="236">
        <v>31.350000000000001</v>
      </c>
      <c r="I663" s="237"/>
      <c r="J663" s="233"/>
      <c r="K663" s="233"/>
      <c r="L663" s="238"/>
      <c r="M663" s="239"/>
      <c r="N663" s="240"/>
      <c r="O663" s="240"/>
      <c r="P663" s="240"/>
      <c r="Q663" s="240"/>
      <c r="R663" s="240"/>
      <c r="S663" s="240"/>
      <c r="T663" s="241"/>
      <c r="U663" s="14"/>
      <c r="V663" s="14"/>
      <c r="W663" s="14"/>
      <c r="X663" s="14"/>
      <c r="Y663" s="14"/>
      <c r="Z663" s="14"/>
      <c r="AA663" s="14"/>
      <c r="AB663" s="14"/>
      <c r="AC663" s="14"/>
      <c r="AD663" s="14"/>
      <c r="AE663" s="14"/>
      <c r="AT663" s="242" t="s">
        <v>172</v>
      </c>
      <c r="AU663" s="242" t="s">
        <v>168</v>
      </c>
      <c r="AV663" s="14" t="s">
        <v>168</v>
      </c>
      <c r="AW663" s="14" t="s">
        <v>33</v>
      </c>
      <c r="AX663" s="14" t="s">
        <v>72</v>
      </c>
      <c r="AY663" s="242" t="s">
        <v>158</v>
      </c>
    </row>
    <row r="664" s="13" customFormat="1">
      <c r="A664" s="13"/>
      <c r="B664" s="222"/>
      <c r="C664" s="223"/>
      <c r="D664" s="217" t="s">
        <v>172</v>
      </c>
      <c r="E664" s="224" t="s">
        <v>19</v>
      </c>
      <c r="F664" s="225" t="s">
        <v>231</v>
      </c>
      <c r="G664" s="223"/>
      <c r="H664" s="224" t="s">
        <v>19</v>
      </c>
      <c r="I664" s="226"/>
      <c r="J664" s="223"/>
      <c r="K664" s="223"/>
      <c r="L664" s="227"/>
      <c r="M664" s="228"/>
      <c r="N664" s="229"/>
      <c r="O664" s="229"/>
      <c r="P664" s="229"/>
      <c r="Q664" s="229"/>
      <c r="R664" s="229"/>
      <c r="S664" s="229"/>
      <c r="T664" s="230"/>
      <c r="U664" s="13"/>
      <c r="V664" s="13"/>
      <c r="W664" s="13"/>
      <c r="X664" s="13"/>
      <c r="Y664" s="13"/>
      <c r="Z664" s="13"/>
      <c r="AA664" s="13"/>
      <c r="AB664" s="13"/>
      <c r="AC664" s="13"/>
      <c r="AD664" s="13"/>
      <c r="AE664" s="13"/>
      <c r="AT664" s="231" t="s">
        <v>172</v>
      </c>
      <c r="AU664" s="231" t="s">
        <v>168</v>
      </c>
      <c r="AV664" s="13" t="s">
        <v>80</v>
      </c>
      <c r="AW664" s="13" t="s">
        <v>33</v>
      </c>
      <c r="AX664" s="13" t="s">
        <v>72</v>
      </c>
      <c r="AY664" s="231" t="s">
        <v>158</v>
      </c>
    </row>
    <row r="665" s="14" customFormat="1">
      <c r="A665" s="14"/>
      <c r="B665" s="232"/>
      <c r="C665" s="233"/>
      <c r="D665" s="217" t="s">
        <v>172</v>
      </c>
      <c r="E665" s="234" t="s">
        <v>19</v>
      </c>
      <c r="F665" s="235" t="s">
        <v>236</v>
      </c>
      <c r="G665" s="233"/>
      <c r="H665" s="236">
        <v>15.525</v>
      </c>
      <c r="I665" s="237"/>
      <c r="J665" s="233"/>
      <c r="K665" s="233"/>
      <c r="L665" s="238"/>
      <c r="M665" s="239"/>
      <c r="N665" s="240"/>
      <c r="O665" s="240"/>
      <c r="P665" s="240"/>
      <c r="Q665" s="240"/>
      <c r="R665" s="240"/>
      <c r="S665" s="240"/>
      <c r="T665" s="241"/>
      <c r="U665" s="14"/>
      <c r="V665" s="14"/>
      <c r="W665" s="14"/>
      <c r="X665" s="14"/>
      <c r="Y665" s="14"/>
      <c r="Z665" s="14"/>
      <c r="AA665" s="14"/>
      <c r="AB665" s="14"/>
      <c r="AC665" s="14"/>
      <c r="AD665" s="14"/>
      <c r="AE665" s="14"/>
      <c r="AT665" s="242" t="s">
        <v>172</v>
      </c>
      <c r="AU665" s="242" t="s">
        <v>168</v>
      </c>
      <c r="AV665" s="14" t="s">
        <v>168</v>
      </c>
      <c r="AW665" s="14" t="s">
        <v>33</v>
      </c>
      <c r="AX665" s="14" t="s">
        <v>72</v>
      </c>
      <c r="AY665" s="242" t="s">
        <v>158</v>
      </c>
    </row>
    <row r="666" s="13" customFormat="1">
      <c r="A666" s="13"/>
      <c r="B666" s="222"/>
      <c r="C666" s="223"/>
      <c r="D666" s="217" t="s">
        <v>172</v>
      </c>
      <c r="E666" s="224" t="s">
        <v>19</v>
      </c>
      <c r="F666" s="225" t="s">
        <v>233</v>
      </c>
      <c r="G666" s="223"/>
      <c r="H666" s="224" t="s">
        <v>19</v>
      </c>
      <c r="I666" s="226"/>
      <c r="J666" s="223"/>
      <c r="K666" s="223"/>
      <c r="L666" s="227"/>
      <c r="M666" s="228"/>
      <c r="N666" s="229"/>
      <c r="O666" s="229"/>
      <c r="P666" s="229"/>
      <c r="Q666" s="229"/>
      <c r="R666" s="229"/>
      <c r="S666" s="229"/>
      <c r="T666" s="230"/>
      <c r="U666" s="13"/>
      <c r="V666" s="13"/>
      <c r="W666" s="13"/>
      <c r="X666" s="13"/>
      <c r="Y666" s="13"/>
      <c r="Z666" s="13"/>
      <c r="AA666" s="13"/>
      <c r="AB666" s="13"/>
      <c r="AC666" s="13"/>
      <c r="AD666" s="13"/>
      <c r="AE666" s="13"/>
      <c r="AT666" s="231" t="s">
        <v>172</v>
      </c>
      <c r="AU666" s="231" t="s">
        <v>168</v>
      </c>
      <c r="AV666" s="13" t="s">
        <v>80</v>
      </c>
      <c r="AW666" s="13" t="s">
        <v>33</v>
      </c>
      <c r="AX666" s="13" t="s">
        <v>72</v>
      </c>
      <c r="AY666" s="231" t="s">
        <v>158</v>
      </c>
    </row>
    <row r="667" s="14" customFormat="1">
      <c r="A667" s="14"/>
      <c r="B667" s="232"/>
      <c r="C667" s="233"/>
      <c r="D667" s="217" t="s">
        <v>172</v>
      </c>
      <c r="E667" s="234" t="s">
        <v>19</v>
      </c>
      <c r="F667" s="235" t="s">
        <v>237</v>
      </c>
      <c r="G667" s="233"/>
      <c r="H667" s="236">
        <v>28.5</v>
      </c>
      <c r="I667" s="237"/>
      <c r="J667" s="233"/>
      <c r="K667" s="233"/>
      <c r="L667" s="238"/>
      <c r="M667" s="239"/>
      <c r="N667" s="240"/>
      <c r="O667" s="240"/>
      <c r="P667" s="240"/>
      <c r="Q667" s="240"/>
      <c r="R667" s="240"/>
      <c r="S667" s="240"/>
      <c r="T667" s="241"/>
      <c r="U667" s="14"/>
      <c r="V667" s="14"/>
      <c r="W667" s="14"/>
      <c r="X667" s="14"/>
      <c r="Y667" s="14"/>
      <c r="Z667" s="14"/>
      <c r="AA667" s="14"/>
      <c r="AB667" s="14"/>
      <c r="AC667" s="14"/>
      <c r="AD667" s="14"/>
      <c r="AE667" s="14"/>
      <c r="AT667" s="242" t="s">
        <v>172</v>
      </c>
      <c r="AU667" s="242" t="s">
        <v>168</v>
      </c>
      <c r="AV667" s="14" t="s">
        <v>168</v>
      </c>
      <c r="AW667" s="14" t="s">
        <v>33</v>
      </c>
      <c r="AX667" s="14" t="s">
        <v>72</v>
      </c>
      <c r="AY667" s="242" t="s">
        <v>158</v>
      </c>
    </row>
    <row r="668" s="13" customFormat="1">
      <c r="A668" s="13"/>
      <c r="B668" s="222"/>
      <c r="C668" s="223"/>
      <c r="D668" s="217" t="s">
        <v>172</v>
      </c>
      <c r="E668" s="224" t="s">
        <v>19</v>
      </c>
      <c r="F668" s="225" t="s">
        <v>228</v>
      </c>
      <c r="G668" s="223"/>
      <c r="H668" s="224" t="s">
        <v>19</v>
      </c>
      <c r="I668" s="226"/>
      <c r="J668" s="223"/>
      <c r="K668" s="223"/>
      <c r="L668" s="227"/>
      <c r="M668" s="228"/>
      <c r="N668" s="229"/>
      <c r="O668" s="229"/>
      <c r="P668" s="229"/>
      <c r="Q668" s="229"/>
      <c r="R668" s="229"/>
      <c r="S668" s="229"/>
      <c r="T668" s="230"/>
      <c r="U668" s="13"/>
      <c r="V668" s="13"/>
      <c r="W668" s="13"/>
      <c r="X668" s="13"/>
      <c r="Y668" s="13"/>
      <c r="Z668" s="13"/>
      <c r="AA668" s="13"/>
      <c r="AB668" s="13"/>
      <c r="AC668" s="13"/>
      <c r="AD668" s="13"/>
      <c r="AE668" s="13"/>
      <c r="AT668" s="231" t="s">
        <v>172</v>
      </c>
      <c r="AU668" s="231" t="s">
        <v>168</v>
      </c>
      <c r="AV668" s="13" t="s">
        <v>80</v>
      </c>
      <c r="AW668" s="13" t="s">
        <v>33</v>
      </c>
      <c r="AX668" s="13" t="s">
        <v>72</v>
      </c>
      <c r="AY668" s="231" t="s">
        <v>158</v>
      </c>
    </row>
    <row r="669" s="14" customFormat="1">
      <c r="A669" s="14"/>
      <c r="B669" s="232"/>
      <c r="C669" s="233"/>
      <c r="D669" s="217" t="s">
        <v>172</v>
      </c>
      <c r="E669" s="234" t="s">
        <v>19</v>
      </c>
      <c r="F669" s="235" t="s">
        <v>238</v>
      </c>
      <c r="G669" s="233"/>
      <c r="H669" s="236">
        <v>146.30000000000001</v>
      </c>
      <c r="I669" s="237"/>
      <c r="J669" s="233"/>
      <c r="K669" s="233"/>
      <c r="L669" s="238"/>
      <c r="M669" s="239"/>
      <c r="N669" s="240"/>
      <c r="O669" s="240"/>
      <c r="P669" s="240"/>
      <c r="Q669" s="240"/>
      <c r="R669" s="240"/>
      <c r="S669" s="240"/>
      <c r="T669" s="241"/>
      <c r="U669" s="14"/>
      <c r="V669" s="14"/>
      <c r="W669" s="14"/>
      <c r="X669" s="14"/>
      <c r="Y669" s="14"/>
      <c r="Z669" s="14"/>
      <c r="AA669" s="14"/>
      <c r="AB669" s="14"/>
      <c r="AC669" s="14"/>
      <c r="AD669" s="14"/>
      <c r="AE669" s="14"/>
      <c r="AT669" s="242" t="s">
        <v>172</v>
      </c>
      <c r="AU669" s="242" t="s">
        <v>168</v>
      </c>
      <c r="AV669" s="14" t="s">
        <v>168</v>
      </c>
      <c r="AW669" s="14" t="s">
        <v>33</v>
      </c>
      <c r="AX669" s="14" t="s">
        <v>72</v>
      </c>
      <c r="AY669" s="242" t="s">
        <v>158</v>
      </c>
    </row>
    <row r="670" s="13" customFormat="1">
      <c r="A670" s="13"/>
      <c r="B670" s="222"/>
      <c r="C670" s="223"/>
      <c r="D670" s="217" t="s">
        <v>172</v>
      </c>
      <c r="E670" s="224" t="s">
        <v>19</v>
      </c>
      <c r="F670" s="225" t="s">
        <v>231</v>
      </c>
      <c r="G670" s="223"/>
      <c r="H670" s="224" t="s">
        <v>19</v>
      </c>
      <c r="I670" s="226"/>
      <c r="J670" s="223"/>
      <c r="K670" s="223"/>
      <c r="L670" s="227"/>
      <c r="M670" s="228"/>
      <c r="N670" s="229"/>
      <c r="O670" s="229"/>
      <c r="P670" s="229"/>
      <c r="Q670" s="229"/>
      <c r="R670" s="229"/>
      <c r="S670" s="229"/>
      <c r="T670" s="230"/>
      <c r="U670" s="13"/>
      <c r="V670" s="13"/>
      <c r="W670" s="13"/>
      <c r="X670" s="13"/>
      <c r="Y670" s="13"/>
      <c r="Z670" s="13"/>
      <c r="AA670" s="13"/>
      <c r="AB670" s="13"/>
      <c r="AC670" s="13"/>
      <c r="AD670" s="13"/>
      <c r="AE670" s="13"/>
      <c r="AT670" s="231" t="s">
        <v>172</v>
      </c>
      <c r="AU670" s="231" t="s">
        <v>168</v>
      </c>
      <c r="AV670" s="13" t="s">
        <v>80</v>
      </c>
      <c r="AW670" s="13" t="s">
        <v>33</v>
      </c>
      <c r="AX670" s="13" t="s">
        <v>72</v>
      </c>
      <c r="AY670" s="231" t="s">
        <v>158</v>
      </c>
    </row>
    <row r="671" s="14" customFormat="1">
      <c r="A671" s="14"/>
      <c r="B671" s="232"/>
      <c r="C671" s="233"/>
      <c r="D671" s="217" t="s">
        <v>172</v>
      </c>
      <c r="E671" s="234" t="s">
        <v>19</v>
      </c>
      <c r="F671" s="235" t="s">
        <v>239</v>
      </c>
      <c r="G671" s="233"/>
      <c r="H671" s="236">
        <v>72.450000000000003</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172</v>
      </c>
      <c r="AU671" s="242" t="s">
        <v>168</v>
      </c>
      <c r="AV671" s="14" t="s">
        <v>168</v>
      </c>
      <c r="AW671" s="14" t="s">
        <v>33</v>
      </c>
      <c r="AX671" s="14" t="s">
        <v>72</v>
      </c>
      <c r="AY671" s="242" t="s">
        <v>158</v>
      </c>
    </row>
    <row r="672" s="13" customFormat="1">
      <c r="A672" s="13"/>
      <c r="B672" s="222"/>
      <c r="C672" s="223"/>
      <c r="D672" s="217" t="s">
        <v>172</v>
      </c>
      <c r="E672" s="224" t="s">
        <v>19</v>
      </c>
      <c r="F672" s="225" t="s">
        <v>240</v>
      </c>
      <c r="G672" s="223"/>
      <c r="H672" s="224" t="s">
        <v>19</v>
      </c>
      <c r="I672" s="226"/>
      <c r="J672" s="223"/>
      <c r="K672" s="223"/>
      <c r="L672" s="227"/>
      <c r="M672" s="228"/>
      <c r="N672" s="229"/>
      <c r="O672" s="229"/>
      <c r="P672" s="229"/>
      <c r="Q672" s="229"/>
      <c r="R672" s="229"/>
      <c r="S672" s="229"/>
      <c r="T672" s="230"/>
      <c r="U672" s="13"/>
      <c r="V672" s="13"/>
      <c r="W672" s="13"/>
      <c r="X672" s="13"/>
      <c r="Y672" s="13"/>
      <c r="Z672" s="13"/>
      <c r="AA672" s="13"/>
      <c r="AB672" s="13"/>
      <c r="AC672" s="13"/>
      <c r="AD672" s="13"/>
      <c r="AE672" s="13"/>
      <c r="AT672" s="231" t="s">
        <v>172</v>
      </c>
      <c r="AU672" s="231" t="s">
        <v>168</v>
      </c>
      <c r="AV672" s="13" t="s">
        <v>80</v>
      </c>
      <c r="AW672" s="13" t="s">
        <v>33</v>
      </c>
      <c r="AX672" s="13" t="s">
        <v>72</v>
      </c>
      <c r="AY672" s="231" t="s">
        <v>158</v>
      </c>
    </row>
    <row r="673" s="14" customFormat="1">
      <c r="A673" s="14"/>
      <c r="B673" s="232"/>
      <c r="C673" s="233"/>
      <c r="D673" s="217" t="s">
        <v>172</v>
      </c>
      <c r="E673" s="234" t="s">
        <v>19</v>
      </c>
      <c r="F673" s="235" t="s">
        <v>241</v>
      </c>
      <c r="G673" s="233"/>
      <c r="H673" s="236">
        <v>36</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172</v>
      </c>
      <c r="AU673" s="242" t="s">
        <v>168</v>
      </c>
      <c r="AV673" s="14" t="s">
        <v>168</v>
      </c>
      <c r="AW673" s="14" t="s">
        <v>33</v>
      </c>
      <c r="AX673" s="14" t="s">
        <v>72</v>
      </c>
      <c r="AY673" s="242" t="s">
        <v>158</v>
      </c>
    </row>
    <row r="674" s="13" customFormat="1">
      <c r="A674" s="13"/>
      <c r="B674" s="222"/>
      <c r="C674" s="223"/>
      <c r="D674" s="217" t="s">
        <v>172</v>
      </c>
      <c r="E674" s="224" t="s">
        <v>19</v>
      </c>
      <c r="F674" s="225" t="s">
        <v>233</v>
      </c>
      <c r="G674" s="223"/>
      <c r="H674" s="224" t="s">
        <v>19</v>
      </c>
      <c r="I674" s="226"/>
      <c r="J674" s="223"/>
      <c r="K674" s="223"/>
      <c r="L674" s="227"/>
      <c r="M674" s="228"/>
      <c r="N674" s="229"/>
      <c r="O674" s="229"/>
      <c r="P674" s="229"/>
      <c r="Q674" s="229"/>
      <c r="R674" s="229"/>
      <c r="S674" s="229"/>
      <c r="T674" s="230"/>
      <c r="U674" s="13"/>
      <c r="V674" s="13"/>
      <c r="W674" s="13"/>
      <c r="X674" s="13"/>
      <c r="Y674" s="13"/>
      <c r="Z674" s="13"/>
      <c r="AA674" s="13"/>
      <c r="AB674" s="13"/>
      <c r="AC674" s="13"/>
      <c r="AD674" s="13"/>
      <c r="AE674" s="13"/>
      <c r="AT674" s="231" t="s">
        <v>172</v>
      </c>
      <c r="AU674" s="231" t="s">
        <v>168</v>
      </c>
      <c r="AV674" s="13" t="s">
        <v>80</v>
      </c>
      <c r="AW674" s="13" t="s">
        <v>33</v>
      </c>
      <c r="AX674" s="13" t="s">
        <v>72</v>
      </c>
      <c r="AY674" s="231" t="s">
        <v>158</v>
      </c>
    </row>
    <row r="675" s="14" customFormat="1">
      <c r="A675" s="14"/>
      <c r="B675" s="232"/>
      <c r="C675" s="233"/>
      <c r="D675" s="217" t="s">
        <v>172</v>
      </c>
      <c r="E675" s="234" t="s">
        <v>19</v>
      </c>
      <c r="F675" s="235" t="s">
        <v>242</v>
      </c>
      <c r="G675" s="233"/>
      <c r="H675" s="236">
        <v>133</v>
      </c>
      <c r="I675" s="237"/>
      <c r="J675" s="233"/>
      <c r="K675" s="233"/>
      <c r="L675" s="238"/>
      <c r="M675" s="239"/>
      <c r="N675" s="240"/>
      <c r="O675" s="240"/>
      <c r="P675" s="240"/>
      <c r="Q675" s="240"/>
      <c r="R675" s="240"/>
      <c r="S675" s="240"/>
      <c r="T675" s="241"/>
      <c r="U675" s="14"/>
      <c r="V675" s="14"/>
      <c r="W675" s="14"/>
      <c r="X675" s="14"/>
      <c r="Y675" s="14"/>
      <c r="Z675" s="14"/>
      <c r="AA675" s="14"/>
      <c r="AB675" s="14"/>
      <c r="AC675" s="14"/>
      <c r="AD675" s="14"/>
      <c r="AE675" s="14"/>
      <c r="AT675" s="242" t="s">
        <v>172</v>
      </c>
      <c r="AU675" s="242" t="s">
        <v>168</v>
      </c>
      <c r="AV675" s="14" t="s">
        <v>168</v>
      </c>
      <c r="AW675" s="14" t="s">
        <v>33</v>
      </c>
      <c r="AX675" s="14" t="s">
        <v>72</v>
      </c>
      <c r="AY675" s="242" t="s">
        <v>158</v>
      </c>
    </row>
    <row r="676" s="13" customFormat="1">
      <c r="A676" s="13"/>
      <c r="B676" s="222"/>
      <c r="C676" s="223"/>
      <c r="D676" s="217" t="s">
        <v>172</v>
      </c>
      <c r="E676" s="224" t="s">
        <v>19</v>
      </c>
      <c r="F676" s="225" t="s">
        <v>243</v>
      </c>
      <c r="G676" s="223"/>
      <c r="H676" s="224" t="s">
        <v>19</v>
      </c>
      <c r="I676" s="226"/>
      <c r="J676" s="223"/>
      <c r="K676" s="223"/>
      <c r="L676" s="227"/>
      <c r="M676" s="228"/>
      <c r="N676" s="229"/>
      <c r="O676" s="229"/>
      <c r="P676" s="229"/>
      <c r="Q676" s="229"/>
      <c r="R676" s="229"/>
      <c r="S676" s="229"/>
      <c r="T676" s="230"/>
      <c r="U676" s="13"/>
      <c r="V676" s="13"/>
      <c r="W676" s="13"/>
      <c r="X676" s="13"/>
      <c r="Y676" s="13"/>
      <c r="Z676" s="13"/>
      <c r="AA676" s="13"/>
      <c r="AB676" s="13"/>
      <c r="AC676" s="13"/>
      <c r="AD676" s="13"/>
      <c r="AE676" s="13"/>
      <c r="AT676" s="231" t="s">
        <v>172</v>
      </c>
      <c r="AU676" s="231" t="s">
        <v>168</v>
      </c>
      <c r="AV676" s="13" t="s">
        <v>80</v>
      </c>
      <c r="AW676" s="13" t="s">
        <v>33</v>
      </c>
      <c r="AX676" s="13" t="s">
        <v>72</v>
      </c>
      <c r="AY676" s="231" t="s">
        <v>158</v>
      </c>
    </row>
    <row r="677" s="14" customFormat="1">
      <c r="A677" s="14"/>
      <c r="B677" s="232"/>
      <c r="C677" s="233"/>
      <c r="D677" s="217" t="s">
        <v>172</v>
      </c>
      <c r="E677" s="234" t="s">
        <v>19</v>
      </c>
      <c r="F677" s="235" t="s">
        <v>244</v>
      </c>
      <c r="G677" s="233"/>
      <c r="H677" s="236">
        <v>-21.600000000000001</v>
      </c>
      <c r="I677" s="237"/>
      <c r="J677" s="233"/>
      <c r="K677" s="233"/>
      <c r="L677" s="238"/>
      <c r="M677" s="239"/>
      <c r="N677" s="240"/>
      <c r="O677" s="240"/>
      <c r="P677" s="240"/>
      <c r="Q677" s="240"/>
      <c r="R677" s="240"/>
      <c r="S677" s="240"/>
      <c r="T677" s="241"/>
      <c r="U677" s="14"/>
      <c r="V677" s="14"/>
      <c r="W677" s="14"/>
      <c r="X677" s="14"/>
      <c r="Y677" s="14"/>
      <c r="Z677" s="14"/>
      <c r="AA677" s="14"/>
      <c r="AB677" s="14"/>
      <c r="AC677" s="14"/>
      <c r="AD677" s="14"/>
      <c r="AE677" s="14"/>
      <c r="AT677" s="242" t="s">
        <v>172</v>
      </c>
      <c r="AU677" s="242" t="s">
        <v>168</v>
      </c>
      <c r="AV677" s="14" t="s">
        <v>168</v>
      </c>
      <c r="AW677" s="14" t="s">
        <v>33</v>
      </c>
      <c r="AX677" s="14" t="s">
        <v>72</v>
      </c>
      <c r="AY677" s="242" t="s">
        <v>158</v>
      </c>
    </row>
    <row r="678" s="14" customFormat="1">
      <c r="A678" s="14"/>
      <c r="B678" s="232"/>
      <c r="C678" s="233"/>
      <c r="D678" s="217" t="s">
        <v>172</v>
      </c>
      <c r="E678" s="234" t="s">
        <v>19</v>
      </c>
      <c r="F678" s="235" t="s">
        <v>245</v>
      </c>
      <c r="G678" s="233"/>
      <c r="H678" s="236">
        <v>-16.199999999999999</v>
      </c>
      <c r="I678" s="237"/>
      <c r="J678" s="233"/>
      <c r="K678" s="233"/>
      <c r="L678" s="238"/>
      <c r="M678" s="239"/>
      <c r="N678" s="240"/>
      <c r="O678" s="240"/>
      <c r="P678" s="240"/>
      <c r="Q678" s="240"/>
      <c r="R678" s="240"/>
      <c r="S678" s="240"/>
      <c r="T678" s="241"/>
      <c r="U678" s="14"/>
      <c r="V678" s="14"/>
      <c r="W678" s="14"/>
      <c r="X678" s="14"/>
      <c r="Y678" s="14"/>
      <c r="Z678" s="14"/>
      <c r="AA678" s="14"/>
      <c r="AB678" s="14"/>
      <c r="AC678" s="14"/>
      <c r="AD678" s="14"/>
      <c r="AE678" s="14"/>
      <c r="AT678" s="242" t="s">
        <v>172</v>
      </c>
      <c r="AU678" s="242" t="s">
        <v>168</v>
      </c>
      <c r="AV678" s="14" t="s">
        <v>168</v>
      </c>
      <c r="AW678" s="14" t="s">
        <v>33</v>
      </c>
      <c r="AX678" s="14" t="s">
        <v>72</v>
      </c>
      <c r="AY678" s="242" t="s">
        <v>158</v>
      </c>
    </row>
    <row r="679" s="14" customFormat="1">
      <c r="A679" s="14"/>
      <c r="B679" s="232"/>
      <c r="C679" s="233"/>
      <c r="D679" s="217" t="s">
        <v>172</v>
      </c>
      <c r="E679" s="234" t="s">
        <v>19</v>
      </c>
      <c r="F679" s="235" t="s">
        <v>246</v>
      </c>
      <c r="G679" s="233"/>
      <c r="H679" s="236">
        <v>-1.6499999999999999</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172</v>
      </c>
      <c r="AU679" s="242" t="s">
        <v>168</v>
      </c>
      <c r="AV679" s="14" t="s">
        <v>168</v>
      </c>
      <c r="AW679" s="14" t="s">
        <v>33</v>
      </c>
      <c r="AX679" s="14" t="s">
        <v>72</v>
      </c>
      <c r="AY679" s="242" t="s">
        <v>158</v>
      </c>
    </row>
    <row r="680" s="14" customFormat="1">
      <c r="A680" s="14"/>
      <c r="B680" s="232"/>
      <c r="C680" s="233"/>
      <c r="D680" s="217" t="s">
        <v>172</v>
      </c>
      <c r="E680" s="234" t="s">
        <v>19</v>
      </c>
      <c r="F680" s="235" t="s">
        <v>247</v>
      </c>
      <c r="G680" s="233"/>
      <c r="H680" s="236">
        <v>-0.64000000000000001</v>
      </c>
      <c r="I680" s="237"/>
      <c r="J680" s="233"/>
      <c r="K680" s="233"/>
      <c r="L680" s="238"/>
      <c r="M680" s="239"/>
      <c r="N680" s="240"/>
      <c r="O680" s="240"/>
      <c r="P680" s="240"/>
      <c r="Q680" s="240"/>
      <c r="R680" s="240"/>
      <c r="S680" s="240"/>
      <c r="T680" s="241"/>
      <c r="U680" s="14"/>
      <c r="V680" s="14"/>
      <c r="W680" s="14"/>
      <c r="X680" s="14"/>
      <c r="Y680" s="14"/>
      <c r="Z680" s="14"/>
      <c r="AA680" s="14"/>
      <c r="AB680" s="14"/>
      <c r="AC680" s="14"/>
      <c r="AD680" s="14"/>
      <c r="AE680" s="14"/>
      <c r="AT680" s="242" t="s">
        <v>172</v>
      </c>
      <c r="AU680" s="242" t="s">
        <v>168</v>
      </c>
      <c r="AV680" s="14" t="s">
        <v>168</v>
      </c>
      <c r="AW680" s="14" t="s">
        <v>33</v>
      </c>
      <c r="AX680" s="14" t="s">
        <v>72</v>
      </c>
      <c r="AY680" s="242" t="s">
        <v>158</v>
      </c>
    </row>
    <row r="681" s="14" customFormat="1">
      <c r="A681" s="14"/>
      <c r="B681" s="232"/>
      <c r="C681" s="233"/>
      <c r="D681" s="217" t="s">
        <v>172</v>
      </c>
      <c r="E681" s="234" t="s">
        <v>19</v>
      </c>
      <c r="F681" s="235" t="s">
        <v>248</v>
      </c>
      <c r="G681" s="233"/>
      <c r="H681" s="236">
        <v>-1.9550000000000001</v>
      </c>
      <c r="I681" s="237"/>
      <c r="J681" s="233"/>
      <c r="K681" s="233"/>
      <c r="L681" s="238"/>
      <c r="M681" s="239"/>
      <c r="N681" s="240"/>
      <c r="O681" s="240"/>
      <c r="P681" s="240"/>
      <c r="Q681" s="240"/>
      <c r="R681" s="240"/>
      <c r="S681" s="240"/>
      <c r="T681" s="241"/>
      <c r="U681" s="14"/>
      <c r="V681" s="14"/>
      <c r="W681" s="14"/>
      <c r="X681" s="14"/>
      <c r="Y681" s="14"/>
      <c r="Z681" s="14"/>
      <c r="AA681" s="14"/>
      <c r="AB681" s="14"/>
      <c r="AC681" s="14"/>
      <c r="AD681" s="14"/>
      <c r="AE681" s="14"/>
      <c r="AT681" s="242" t="s">
        <v>172</v>
      </c>
      <c r="AU681" s="242" t="s">
        <v>168</v>
      </c>
      <c r="AV681" s="14" t="s">
        <v>168</v>
      </c>
      <c r="AW681" s="14" t="s">
        <v>33</v>
      </c>
      <c r="AX681" s="14" t="s">
        <v>72</v>
      </c>
      <c r="AY681" s="242" t="s">
        <v>158</v>
      </c>
    </row>
    <row r="682" s="14" customFormat="1">
      <c r="A682" s="14"/>
      <c r="B682" s="232"/>
      <c r="C682" s="233"/>
      <c r="D682" s="217" t="s">
        <v>172</v>
      </c>
      <c r="E682" s="234" t="s">
        <v>19</v>
      </c>
      <c r="F682" s="235" t="s">
        <v>249</v>
      </c>
      <c r="G682" s="233"/>
      <c r="H682" s="236">
        <v>-0.88</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168</v>
      </c>
      <c r="AV682" s="14" t="s">
        <v>168</v>
      </c>
      <c r="AW682" s="14" t="s">
        <v>33</v>
      </c>
      <c r="AX682" s="14" t="s">
        <v>72</v>
      </c>
      <c r="AY682" s="242" t="s">
        <v>158</v>
      </c>
    </row>
    <row r="683" s="13" customFormat="1">
      <c r="A683" s="13"/>
      <c r="B683" s="222"/>
      <c r="C683" s="223"/>
      <c r="D683" s="217" t="s">
        <v>172</v>
      </c>
      <c r="E683" s="224" t="s">
        <v>19</v>
      </c>
      <c r="F683" s="225" t="s">
        <v>240</v>
      </c>
      <c r="G683" s="223"/>
      <c r="H683" s="224" t="s">
        <v>19</v>
      </c>
      <c r="I683" s="226"/>
      <c r="J683" s="223"/>
      <c r="K683" s="223"/>
      <c r="L683" s="227"/>
      <c r="M683" s="228"/>
      <c r="N683" s="229"/>
      <c r="O683" s="229"/>
      <c r="P683" s="229"/>
      <c r="Q683" s="229"/>
      <c r="R683" s="229"/>
      <c r="S683" s="229"/>
      <c r="T683" s="230"/>
      <c r="U683" s="13"/>
      <c r="V683" s="13"/>
      <c r="W683" s="13"/>
      <c r="X683" s="13"/>
      <c r="Y683" s="13"/>
      <c r="Z683" s="13"/>
      <c r="AA683" s="13"/>
      <c r="AB683" s="13"/>
      <c r="AC683" s="13"/>
      <c r="AD683" s="13"/>
      <c r="AE683" s="13"/>
      <c r="AT683" s="231" t="s">
        <v>172</v>
      </c>
      <c r="AU683" s="231" t="s">
        <v>168</v>
      </c>
      <c r="AV683" s="13" t="s">
        <v>80</v>
      </c>
      <c r="AW683" s="13" t="s">
        <v>33</v>
      </c>
      <c r="AX683" s="13" t="s">
        <v>72</v>
      </c>
      <c r="AY683" s="231" t="s">
        <v>158</v>
      </c>
    </row>
    <row r="684" s="14" customFormat="1">
      <c r="A684" s="14"/>
      <c r="B684" s="232"/>
      <c r="C684" s="233"/>
      <c r="D684" s="217" t="s">
        <v>172</v>
      </c>
      <c r="E684" s="234" t="s">
        <v>19</v>
      </c>
      <c r="F684" s="235" t="s">
        <v>250</v>
      </c>
      <c r="G684" s="233"/>
      <c r="H684" s="236">
        <v>-1.2150000000000001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172</v>
      </c>
      <c r="AU684" s="242" t="s">
        <v>168</v>
      </c>
      <c r="AV684" s="14" t="s">
        <v>168</v>
      </c>
      <c r="AW684" s="14" t="s">
        <v>33</v>
      </c>
      <c r="AX684" s="14" t="s">
        <v>72</v>
      </c>
      <c r="AY684" s="242" t="s">
        <v>158</v>
      </c>
    </row>
    <row r="685" s="13" customFormat="1">
      <c r="A685" s="13"/>
      <c r="B685" s="222"/>
      <c r="C685" s="223"/>
      <c r="D685" s="217" t="s">
        <v>172</v>
      </c>
      <c r="E685" s="224" t="s">
        <v>19</v>
      </c>
      <c r="F685" s="225" t="s">
        <v>251</v>
      </c>
      <c r="G685" s="223"/>
      <c r="H685" s="224" t="s">
        <v>19</v>
      </c>
      <c r="I685" s="226"/>
      <c r="J685" s="223"/>
      <c r="K685" s="223"/>
      <c r="L685" s="227"/>
      <c r="M685" s="228"/>
      <c r="N685" s="229"/>
      <c r="O685" s="229"/>
      <c r="P685" s="229"/>
      <c r="Q685" s="229"/>
      <c r="R685" s="229"/>
      <c r="S685" s="229"/>
      <c r="T685" s="230"/>
      <c r="U685" s="13"/>
      <c r="V685" s="13"/>
      <c r="W685" s="13"/>
      <c r="X685" s="13"/>
      <c r="Y685" s="13"/>
      <c r="Z685" s="13"/>
      <c r="AA685" s="13"/>
      <c r="AB685" s="13"/>
      <c r="AC685" s="13"/>
      <c r="AD685" s="13"/>
      <c r="AE685" s="13"/>
      <c r="AT685" s="231" t="s">
        <v>172</v>
      </c>
      <c r="AU685" s="231" t="s">
        <v>168</v>
      </c>
      <c r="AV685" s="13" t="s">
        <v>80</v>
      </c>
      <c r="AW685" s="13" t="s">
        <v>33</v>
      </c>
      <c r="AX685" s="13" t="s">
        <v>72</v>
      </c>
      <c r="AY685" s="231" t="s">
        <v>158</v>
      </c>
    </row>
    <row r="686" s="14" customFormat="1">
      <c r="A686" s="14"/>
      <c r="B686" s="232"/>
      <c r="C686" s="233"/>
      <c r="D686" s="217" t="s">
        <v>172</v>
      </c>
      <c r="E686" s="234" t="s">
        <v>19</v>
      </c>
      <c r="F686" s="235" t="s">
        <v>274</v>
      </c>
      <c r="G686" s="233"/>
      <c r="H686" s="236">
        <v>17.640000000000001</v>
      </c>
      <c r="I686" s="237"/>
      <c r="J686" s="233"/>
      <c r="K686" s="233"/>
      <c r="L686" s="238"/>
      <c r="M686" s="239"/>
      <c r="N686" s="240"/>
      <c r="O686" s="240"/>
      <c r="P686" s="240"/>
      <c r="Q686" s="240"/>
      <c r="R686" s="240"/>
      <c r="S686" s="240"/>
      <c r="T686" s="241"/>
      <c r="U686" s="14"/>
      <c r="V686" s="14"/>
      <c r="W686" s="14"/>
      <c r="X686" s="14"/>
      <c r="Y686" s="14"/>
      <c r="Z686" s="14"/>
      <c r="AA686" s="14"/>
      <c r="AB686" s="14"/>
      <c r="AC686" s="14"/>
      <c r="AD686" s="14"/>
      <c r="AE686" s="14"/>
      <c r="AT686" s="242" t="s">
        <v>172</v>
      </c>
      <c r="AU686" s="242" t="s">
        <v>168</v>
      </c>
      <c r="AV686" s="14" t="s">
        <v>168</v>
      </c>
      <c r="AW686" s="14" t="s">
        <v>33</v>
      </c>
      <c r="AX686" s="14" t="s">
        <v>72</v>
      </c>
      <c r="AY686" s="242" t="s">
        <v>158</v>
      </c>
    </row>
    <row r="687" s="14" customFormat="1">
      <c r="A687" s="14"/>
      <c r="B687" s="232"/>
      <c r="C687" s="233"/>
      <c r="D687" s="217" t="s">
        <v>172</v>
      </c>
      <c r="E687" s="234" t="s">
        <v>19</v>
      </c>
      <c r="F687" s="235" t="s">
        <v>252</v>
      </c>
      <c r="G687" s="233"/>
      <c r="H687" s="236">
        <v>10.08</v>
      </c>
      <c r="I687" s="237"/>
      <c r="J687" s="233"/>
      <c r="K687" s="233"/>
      <c r="L687" s="238"/>
      <c r="M687" s="239"/>
      <c r="N687" s="240"/>
      <c r="O687" s="240"/>
      <c r="P687" s="240"/>
      <c r="Q687" s="240"/>
      <c r="R687" s="240"/>
      <c r="S687" s="240"/>
      <c r="T687" s="241"/>
      <c r="U687" s="14"/>
      <c r="V687" s="14"/>
      <c r="W687" s="14"/>
      <c r="X687" s="14"/>
      <c r="Y687" s="14"/>
      <c r="Z687" s="14"/>
      <c r="AA687" s="14"/>
      <c r="AB687" s="14"/>
      <c r="AC687" s="14"/>
      <c r="AD687" s="14"/>
      <c r="AE687" s="14"/>
      <c r="AT687" s="242" t="s">
        <v>172</v>
      </c>
      <c r="AU687" s="242" t="s">
        <v>168</v>
      </c>
      <c r="AV687" s="14" t="s">
        <v>168</v>
      </c>
      <c r="AW687" s="14" t="s">
        <v>33</v>
      </c>
      <c r="AX687" s="14" t="s">
        <v>72</v>
      </c>
      <c r="AY687" s="242" t="s">
        <v>158</v>
      </c>
    </row>
    <row r="688" s="14" customFormat="1">
      <c r="A688" s="14"/>
      <c r="B688" s="232"/>
      <c r="C688" s="233"/>
      <c r="D688" s="217" t="s">
        <v>172</v>
      </c>
      <c r="E688" s="234" t="s">
        <v>19</v>
      </c>
      <c r="F688" s="235" t="s">
        <v>253</v>
      </c>
      <c r="G688" s="233"/>
      <c r="H688" s="236">
        <v>2.4849999999999999</v>
      </c>
      <c r="I688" s="237"/>
      <c r="J688" s="233"/>
      <c r="K688" s="233"/>
      <c r="L688" s="238"/>
      <c r="M688" s="239"/>
      <c r="N688" s="240"/>
      <c r="O688" s="240"/>
      <c r="P688" s="240"/>
      <c r="Q688" s="240"/>
      <c r="R688" s="240"/>
      <c r="S688" s="240"/>
      <c r="T688" s="241"/>
      <c r="U688" s="14"/>
      <c r="V688" s="14"/>
      <c r="W688" s="14"/>
      <c r="X688" s="14"/>
      <c r="Y688" s="14"/>
      <c r="Z688" s="14"/>
      <c r="AA688" s="14"/>
      <c r="AB688" s="14"/>
      <c r="AC688" s="14"/>
      <c r="AD688" s="14"/>
      <c r="AE688" s="14"/>
      <c r="AT688" s="242" t="s">
        <v>172</v>
      </c>
      <c r="AU688" s="242" t="s">
        <v>168</v>
      </c>
      <c r="AV688" s="14" t="s">
        <v>168</v>
      </c>
      <c r="AW688" s="14" t="s">
        <v>33</v>
      </c>
      <c r="AX688" s="14" t="s">
        <v>72</v>
      </c>
      <c r="AY688" s="242" t="s">
        <v>158</v>
      </c>
    </row>
    <row r="689" s="14" customFormat="1">
      <c r="A689" s="14"/>
      <c r="B689" s="232"/>
      <c r="C689" s="233"/>
      <c r="D689" s="217" t="s">
        <v>172</v>
      </c>
      <c r="E689" s="234" t="s">
        <v>19</v>
      </c>
      <c r="F689" s="235" t="s">
        <v>254</v>
      </c>
      <c r="G689" s="233"/>
      <c r="H689" s="236">
        <v>1.3999999999999999</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168</v>
      </c>
      <c r="AV689" s="14" t="s">
        <v>168</v>
      </c>
      <c r="AW689" s="14" t="s">
        <v>33</v>
      </c>
      <c r="AX689" s="14" t="s">
        <v>72</v>
      </c>
      <c r="AY689" s="242" t="s">
        <v>158</v>
      </c>
    </row>
    <row r="690" s="14" customFormat="1">
      <c r="A690" s="14"/>
      <c r="B690" s="232"/>
      <c r="C690" s="233"/>
      <c r="D690" s="217" t="s">
        <v>172</v>
      </c>
      <c r="E690" s="234" t="s">
        <v>19</v>
      </c>
      <c r="F690" s="235" t="s">
        <v>255</v>
      </c>
      <c r="G690" s="233"/>
      <c r="H690" s="236">
        <v>1.9079999999999999</v>
      </c>
      <c r="I690" s="237"/>
      <c r="J690" s="233"/>
      <c r="K690" s="233"/>
      <c r="L690" s="238"/>
      <c r="M690" s="239"/>
      <c r="N690" s="240"/>
      <c r="O690" s="240"/>
      <c r="P690" s="240"/>
      <c r="Q690" s="240"/>
      <c r="R690" s="240"/>
      <c r="S690" s="240"/>
      <c r="T690" s="241"/>
      <c r="U690" s="14"/>
      <c r="V690" s="14"/>
      <c r="W690" s="14"/>
      <c r="X690" s="14"/>
      <c r="Y690" s="14"/>
      <c r="Z690" s="14"/>
      <c r="AA690" s="14"/>
      <c r="AB690" s="14"/>
      <c r="AC690" s="14"/>
      <c r="AD690" s="14"/>
      <c r="AE690" s="14"/>
      <c r="AT690" s="242" t="s">
        <v>172</v>
      </c>
      <c r="AU690" s="242" t="s">
        <v>168</v>
      </c>
      <c r="AV690" s="14" t="s">
        <v>168</v>
      </c>
      <c r="AW690" s="14" t="s">
        <v>33</v>
      </c>
      <c r="AX690" s="14" t="s">
        <v>72</v>
      </c>
      <c r="AY690" s="242" t="s">
        <v>158</v>
      </c>
    </row>
    <row r="691" s="14" customFormat="1">
      <c r="A691" s="14"/>
      <c r="B691" s="232"/>
      <c r="C691" s="233"/>
      <c r="D691" s="217" t="s">
        <v>172</v>
      </c>
      <c r="E691" s="234" t="s">
        <v>19</v>
      </c>
      <c r="F691" s="235" t="s">
        <v>256</v>
      </c>
      <c r="G691" s="233"/>
      <c r="H691" s="236">
        <v>1.05</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172</v>
      </c>
      <c r="AU691" s="242" t="s">
        <v>168</v>
      </c>
      <c r="AV691" s="14" t="s">
        <v>168</v>
      </c>
      <c r="AW691" s="14" t="s">
        <v>33</v>
      </c>
      <c r="AX691" s="14" t="s">
        <v>72</v>
      </c>
      <c r="AY691" s="242" t="s">
        <v>158</v>
      </c>
    </row>
    <row r="692" s="13" customFormat="1">
      <c r="A692" s="13"/>
      <c r="B692" s="222"/>
      <c r="C692" s="223"/>
      <c r="D692" s="217" t="s">
        <v>172</v>
      </c>
      <c r="E692" s="224" t="s">
        <v>19</v>
      </c>
      <c r="F692" s="225" t="s">
        <v>240</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172</v>
      </c>
      <c r="AU692" s="231" t="s">
        <v>168</v>
      </c>
      <c r="AV692" s="13" t="s">
        <v>80</v>
      </c>
      <c r="AW692" s="13" t="s">
        <v>33</v>
      </c>
      <c r="AX692" s="13" t="s">
        <v>72</v>
      </c>
      <c r="AY692" s="231" t="s">
        <v>158</v>
      </c>
    </row>
    <row r="693" s="14" customFormat="1">
      <c r="A693" s="14"/>
      <c r="B693" s="232"/>
      <c r="C693" s="233"/>
      <c r="D693" s="217" t="s">
        <v>172</v>
      </c>
      <c r="E693" s="234" t="s">
        <v>19</v>
      </c>
      <c r="F693" s="235" t="s">
        <v>257</v>
      </c>
      <c r="G693" s="233"/>
      <c r="H693" s="236">
        <v>1.26</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172</v>
      </c>
      <c r="AU693" s="242" t="s">
        <v>168</v>
      </c>
      <c r="AV693" s="14" t="s">
        <v>168</v>
      </c>
      <c r="AW693" s="14" t="s">
        <v>33</v>
      </c>
      <c r="AX693" s="14" t="s">
        <v>72</v>
      </c>
      <c r="AY693" s="242" t="s">
        <v>158</v>
      </c>
    </row>
    <row r="694" s="13" customFormat="1">
      <c r="A694" s="13"/>
      <c r="B694" s="222"/>
      <c r="C694" s="223"/>
      <c r="D694" s="217" t="s">
        <v>172</v>
      </c>
      <c r="E694" s="224" t="s">
        <v>19</v>
      </c>
      <c r="F694" s="225" t="s">
        <v>258</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168</v>
      </c>
      <c r="AV694" s="13" t="s">
        <v>80</v>
      </c>
      <c r="AW694" s="13" t="s">
        <v>33</v>
      </c>
      <c r="AX694" s="13" t="s">
        <v>72</v>
      </c>
      <c r="AY694" s="231" t="s">
        <v>158</v>
      </c>
    </row>
    <row r="695" s="14" customFormat="1">
      <c r="A695" s="14"/>
      <c r="B695" s="232"/>
      <c r="C695" s="233"/>
      <c r="D695" s="217" t="s">
        <v>172</v>
      </c>
      <c r="E695" s="234" t="s">
        <v>19</v>
      </c>
      <c r="F695" s="235" t="s">
        <v>259</v>
      </c>
      <c r="G695" s="233"/>
      <c r="H695" s="236">
        <v>5.04</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168</v>
      </c>
      <c r="AV695" s="14" t="s">
        <v>168</v>
      </c>
      <c r="AW695" s="14" t="s">
        <v>33</v>
      </c>
      <c r="AX695" s="14" t="s">
        <v>72</v>
      </c>
      <c r="AY695" s="242" t="s">
        <v>158</v>
      </c>
    </row>
    <row r="696" s="14" customFormat="1">
      <c r="A696" s="14"/>
      <c r="B696" s="232"/>
      <c r="C696" s="233"/>
      <c r="D696" s="217" t="s">
        <v>172</v>
      </c>
      <c r="E696" s="234" t="s">
        <v>19</v>
      </c>
      <c r="F696" s="235" t="s">
        <v>260</v>
      </c>
      <c r="G696" s="233"/>
      <c r="H696" s="236">
        <v>3.7799999999999998</v>
      </c>
      <c r="I696" s="237"/>
      <c r="J696" s="233"/>
      <c r="K696" s="233"/>
      <c r="L696" s="238"/>
      <c r="M696" s="239"/>
      <c r="N696" s="240"/>
      <c r="O696" s="240"/>
      <c r="P696" s="240"/>
      <c r="Q696" s="240"/>
      <c r="R696" s="240"/>
      <c r="S696" s="240"/>
      <c r="T696" s="241"/>
      <c r="U696" s="14"/>
      <c r="V696" s="14"/>
      <c r="W696" s="14"/>
      <c r="X696" s="14"/>
      <c r="Y696" s="14"/>
      <c r="Z696" s="14"/>
      <c r="AA696" s="14"/>
      <c r="AB696" s="14"/>
      <c r="AC696" s="14"/>
      <c r="AD696" s="14"/>
      <c r="AE696" s="14"/>
      <c r="AT696" s="242" t="s">
        <v>172</v>
      </c>
      <c r="AU696" s="242" t="s">
        <v>168</v>
      </c>
      <c r="AV696" s="14" t="s">
        <v>168</v>
      </c>
      <c r="AW696" s="14" t="s">
        <v>33</v>
      </c>
      <c r="AX696" s="14" t="s">
        <v>72</v>
      </c>
      <c r="AY696" s="242" t="s">
        <v>158</v>
      </c>
    </row>
    <row r="697" s="14" customFormat="1">
      <c r="A697" s="14"/>
      <c r="B697" s="232"/>
      <c r="C697" s="233"/>
      <c r="D697" s="217" t="s">
        <v>172</v>
      </c>
      <c r="E697" s="234" t="s">
        <v>19</v>
      </c>
      <c r="F697" s="235" t="s">
        <v>261</v>
      </c>
      <c r="G697" s="233"/>
      <c r="H697" s="236">
        <v>0.38500000000000001</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172</v>
      </c>
      <c r="AU697" s="242" t="s">
        <v>168</v>
      </c>
      <c r="AV697" s="14" t="s">
        <v>168</v>
      </c>
      <c r="AW697" s="14" t="s">
        <v>33</v>
      </c>
      <c r="AX697" s="14" t="s">
        <v>72</v>
      </c>
      <c r="AY697" s="242" t="s">
        <v>158</v>
      </c>
    </row>
    <row r="698" s="14" customFormat="1">
      <c r="A698" s="14"/>
      <c r="B698" s="232"/>
      <c r="C698" s="233"/>
      <c r="D698" s="217" t="s">
        <v>172</v>
      </c>
      <c r="E698" s="234" t="s">
        <v>19</v>
      </c>
      <c r="F698" s="235" t="s">
        <v>262</v>
      </c>
      <c r="G698" s="233"/>
      <c r="H698" s="236">
        <v>0.28000000000000003</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172</v>
      </c>
      <c r="AU698" s="242" t="s">
        <v>168</v>
      </c>
      <c r="AV698" s="14" t="s">
        <v>168</v>
      </c>
      <c r="AW698" s="14" t="s">
        <v>33</v>
      </c>
      <c r="AX698" s="14" t="s">
        <v>72</v>
      </c>
      <c r="AY698" s="242" t="s">
        <v>158</v>
      </c>
    </row>
    <row r="699" s="14" customFormat="1">
      <c r="A699" s="14"/>
      <c r="B699" s="232"/>
      <c r="C699" s="233"/>
      <c r="D699" s="217" t="s">
        <v>172</v>
      </c>
      <c r="E699" s="234" t="s">
        <v>19</v>
      </c>
      <c r="F699" s="235" t="s">
        <v>263</v>
      </c>
      <c r="G699" s="233"/>
      <c r="H699" s="236">
        <v>0.29799999999999999</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172</v>
      </c>
      <c r="AU699" s="242" t="s">
        <v>168</v>
      </c>
      <c r="AV699" s="14" t="s">
        <v>168</v>
      </c>
      <c r="AW699" s="14" t="s">
        <v>33</v>
      </c>
      <c r="AX699" s="14" t="s">
        <v>72</v>
      </c>
      <c r="AY699" s="242" t="s">
        <v>158</v>
      </c>
    </row>
    <row r="700" s="14" customFormat="1">
      <c r="A700" s="14"/>
      <c r="B700" s="232"/>
      <c r="C700" s="233"/>
      <c r="D700" s="217" t="s">
        <v>172</v>
      </c>
      <c r="E700" s="234" t="s">
        <v>19</v>
      </c>
      <c r="F700" s="235" t="s">
        <v>264</v>
      </c>
      <c r="G700" s="233"/>
      <c r="H700" s="236">
        <v>0.28000000000000003</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168</v>
      </c>
      <c r="AV700" s="14" t="s">
        <v>168</v>
      </c>
      <c r="AW700" s="14" t="s">
        <v>33</v>
      </c>
      <c r="AX700" s="14" t="s">
        <v>72</v>
      </c>
      <c r="AY700" s="242" t="s">
        <v>158</v>
      </c>
    </row>
    <row r="701" s="13" customFormat="1">
      <c r="A701" s="13"/>
      <c r="B701" s="222"/>
      <c r="C701" s="223"/>
      <c r="D701" s="217" t="s">
        <v>172</v>
      </c>
      <c r="E701" s="224" t="s">
        <v>19</v>
      </c>
      <c r="F701" s="225" t="s">
        <v>240</v>
      </c>
      <c r="G701" s="223"/>
      <c r="H701" s="224" t="s">
        <v>19</v>
      </c>
      <c r="I701" s="226"/>
      <c r="J701" s="223"/>
      <c r="K701" s="223"/>
      <c r="L701" s="227"/>
      <c r="M701" s="228"/>
      <c r="N701" s="229"/>
      <c r="O701" s="229"/>
      <c r="P701" s="229"/>
      <c r="Q701" s="229"/>
      <c r="R701" s="229"/>
      <c r="S701" s="229"/>
      <c r="T701" s="230"/>
      <c r="U701" s="13"/>
      <c r="V701" s="13"/>
      <c r="W701" s="13"/>
      <c r="X701" s="13"/>
      <c r="Y701" s="13"/>
      <c r="Z701" s="13"/>
      <c r="AA701" s="13"/>
      <c r="AB701" s="13"/>
      <c r="AC701" s="13"/>
      <c r="AD701" s="13"/>
      <c r="AE701" s="13"/>
      <c r="AT701" s="231" t="s">
        <v>172</v>
      </c>
      <c r="AU701" s="231" t="s">
        <v>168</v>
      </c>
      <c r="AV701" s="13" t="s">
        <v>80</v>
      </c>
      <c r="AW701" s="13" t="s">
        <v>33</v>
      </c>
      <c r="AX701" s="13" t="s">
        <v>72</v>
      </c>
      <c r="AY701" s="231" t="s">
        <v>158</v>
      </c>
    </row>
    <row r="702" s="14" customFormat="1">
      <c r="A702" s="14"/>
      <c r="B702" s="232"/>
      <c r="C702" s="233"/>
      <c r="D702" s="217" t="s">
        <v>172</v>
      </c>
      <c r="E702" s="234" t="s">
        <v>19</v>
      </c>
      <c r="F702" s="235" t="s">
        <v>265</v>
      </c>
      <c r="G702" s="233"/>
      <c r="H702" s="236">
        <v>0.315</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168</v>
      </c>
      <c r="AV702" s="14" t="s">
        <v>168</v>
      </c>
      <c r="AW702" s="14" t="s">
        <v>33</v>
      </c>
      <c r="AX702" s="14" t="s">
        <v>72</v>
      </c>
      <c r="AY702" s="242" t="s">
        <v>158</v>
      </c>
    </row>
    <row r="703" s="13" customFormat="1">
      <c r="A703" s="13"/>
      <c r="B703" s="222"/>
      <c r="C703" s="223"/>
      <c r="D703" s="217" t="s">
        <v>172</v>
      </c>
      <c r="E703" s="224" t="s">
        <v>19</v>
      </c>
      <c r="F703" s="225" t="s">
        <v>266</v>
      </c>
      <c r="G703" s="223"/>
      <c r="H703" s="224" t="s">
        <v>19</v>
      </c>
      <c r="I703" s="226"/>
      <c r="J703" s="223"/>
      <c r="K703" s="223"/>
      <c r="L703" s="227"/>
      <c r="M703" s="228"/>
      <c r="N703" s="229"/>
      <c r="O703" s="229"/>
      <c r="P703" s="229"/>
      <c r="Q703" s="229"/>
      <c r="R703" s="229"/>
      <c r="S703" s="229"/>
      <c r="T703" s="230"/>
      <c r="U703" s="13"/>
      <c r="V703" s="13"/>
      <c r="W703" s="13"/>
      <c r="X703" s="13"/>
      <c r="Y703" s="13"/>
      <c r="Z703" s="13"/>
      <c r="AA703" s="13"/>
      <c r="AB703" s="13"/>
      <c r="AC703" s="13"/>
      <c r="AD703" s="13"/>
      <c r="AE703" s="13"/>
      <c r="AT703" s="231" t="s">
        <v>172</v>
      </c>
      <c r="AU703" s="231" t="s">
        <v>168</v>
      </c>
      <c r="AV703" s="13" t="s">
        <v>80</v>
      </c>
      <c r="AW703" s="13" t="s">
        <v>33</v>
      </c>
      <c r="AX703" s="13" t="s">
        <v>72</v>
      </c>
      <c r="AY703" s="231" t="s">
        <v>158</v>
      </c>
    </row>
    <row r="704" s="14" customFormat="1">
      <c r="A704" s="14"/>
      <c r="B704" s="232"/>
      <c r="C704" s="233"/>
      <c r="D704" s="217" t="s">
        <v>172</v>
      </c>
      <c r="E704" s="234" t="s">
        <v>19</v>
      </c>
      <c r="F704" s="235" t="s">
        <v>267</v>
      </c>
      <c r="G704" s="233"/>
      <c r="H704" s="236">
        <v>5.04</v>
      </c>
      <c r="I704" s="237"/>
      <c r="J704" s="233"/>
      <c r="K704" s="233"/>
      <c r="L704" s="238"/>
      <c r="M704" s="239"/>
      <c r="N704" s="240"/>
      <c r="O704" s="240"/>
      <c r="P704" s="240"/>
      <c r="Q704" s="240"/>
      <c r="R704" s="240"/>
      <c r="S704" s="240"/>
      <c r="T704" s="241"/>
      <c r="U704" s="14"/>
      <c r="V704" s="14"/>
      <c r="W704" s="14"/>
      <c r="X704" s="14"/>
      <c r="Y704" s="14"/>
      <c r="Z704" s="14"/>
      <c r="AA704" s="14"/>
      <c r="AB704" s="14"/>
      <c r="AC704" s="14"/>
      <c r="AD704" s="14"/>
      <c r="AE704" s="14"/>
      <c r="AT704" s="242" t="s">
        <v>172</v>
      </c>
      <c r="AU704" s="242" t="s">
        <v>168</v>
      </c>
      <c r="AV704" s="14" t="s">
        <v>168</v>
      </c>
      <c r="AW704" s="14" t="s">
        <v>33</v>
      </c>
      <c r="AX704" s="14" t="s">
        <v>72</v>
      </c>
      <c r="AY704" s="242" t="s">
        <v>158</v>
      </c>
    </row>
    <row r="705" s="14" customFormat="1">
      <c r="A705" s="14"/>
      <c r="B705" s="232"/>
      <c r="C705" s="233"/>
      <c r="D705" s="217" t="s">
        <v>172</v>
      </c>
      <c r="E705" s="234" t="s">
        <v>19</v>
      </c>
      <c r="F705" s="235" t="s">
        <v>268</v>
      </c>
      <c r="G705" s="233"/>
      <c r="H705" s="236">
        <v>4.8600000000000003</v>
      </c>
      <c r="I705" s="237"/>
      <c r="J705" s="233"/>
      <c r="K705" s="233"/>
      <c r="L705" s="238"/>
      <c r="M705" s="239"/>
      <c r="N705" s="240"/>
      <c r="O705" s="240"/>
      <c r="P705" s="240"/>
      <c r="Q705" s="240"/>
      <c r="R705" s="240"/>
      <c r="S705" s="240"/>
      <c r="T705" s="241"/>
      <c r="U705" s="14"/>
      <c r="V705" s="14"/>
      <c r="W705" s="14"/>
      <c r="X705" s="14"/>
      <c r="Y705" s="14"/>
      <c r="Z705" s="14"/>
      <c r="AA705" s="14"/>
      <c r="AB705" s="14"/>
      <c r="AC705" s="14"/>
      <c r="AD705" s="14"/>
      <c r="AE705" s="14"/>
      <c r="AT705" s="242" t="s">
        <v>172</v>
      </c>
      <c r="AU705" s="242" t="s">
        <v>168</v>
      </c>
      <c r="AV705" s="14" t="s">
        <v>168</v>
      </c>
      <c r="AW705" s="14" t="s">
        <v>33</v>
      </c>
      <c r="AX705" s="14" t="s">
        <v>72</v>
      </c>
      <c r="AY705" s="242" t="s">
        <v>158</v>
      </c>
    </row>
    <row r="706" s="13" customFormat="1">
      <c r="A706" s="13"/>
      <c r="B706" s="222"/>
      <c r="C706" s="223"/>
      <c r="D706" s="217" t="s">
        <v>172</v>
      </c>
      <c r="E706" s="224" t="s">
        <v>19</v>
      </c>
      <c r="F706" s="225" t="s">
        <v>182</v>
      </c>
      <c r="G706" s="223"/>
      <c r="H706" s="224" t="s">
        <v>19</v>
      </c>
      <c r="I706" s="226"/>
      <c r="J706" s="223"/>
      <c r="K706" s="223"/>
      <c r="L706" s="227"/>
      <c r="M706" s="228"/>
      <c r="N706" s="229"/>
      <c r="O706" s="229"/>
      <c r="P706" s="229"/>
      <c r="Q706" s="229"/>
      <c r="R706" s="229"/>
      <c r="S706" s="229"/>
      <c r="T706" s="230"/>
      <c r="U706" s="13"/>
      <c r="V706" s="13"/>
      <c r="W706" s="13"/>
      <c r="X706" s="13"/>
      <c r="Y706" s="13"/>
      <c r="Z706" s="13"/>
      <c r="AA706" s="13"/>
      <c r="AB706" s="13"/>
      <c r="AC706" s="13"/>
      <c r="AD706" s="13"/>
      <c r="AE706" s="13"/>
      <c r="AT706" s="231" t="s">
        <v>172</v>
      </c>
      <c r="AU706" s="231" t="s">
        <v>168</v>
      </c>
      <c r="AV706" s="13" t="s">
        <v>80</v>
      </c>
      <c r="AW706" s="13" t="s">
        <v>33</v>
      </c>
      <c r="AX706" s="13" t="s">
        <v>72</v>
      </c>
      <c r="AY706" s="231" t="s">
        <v>158</v>
      </c>
    </row>
    <row r="707" s="14" customFormat="1">
      <c r="A707" s="14"/>
      <c r="B707" s="232"/>
      <c r="C707" s="233"/>
      <c r="D707" s="217" t="s">
        <v>172</v>
      </c>
      <c r="E707" s="234" t="s">
        <v>19</v>
      </c>
      <c r="F707" s="235" t="s">
        <v>269</v>
      </c>
      <c r="G707" s="233"/>
      <c r="H707" s="236">
        <v>1.44</v>
      </c>
      <c r="I707" s="237"/>
      <c r="J707" s="233"/>
      <c r="K707" s="233"/>
      <c r="L707" s="238"/>
      <c r="M707" s="239"/>
      <c r="N707" s="240"/>
      <c r="O707" s="240"/>
      <c r="P707" s="240"/>
      <c r="Q707" s="240"/>
      <c r="R707" s="240"/>
      <c r="S707" s="240"/>
      <c r="T707" s="241"/>
      <c r="U707" s="14"/>
      <c r="V707" s="14"/>
      <c r="W707" s="14"/>
      <c r="X707" s="14"/>
      <c r="Y707" s="14"/>
      <c r="Z707" s="14"/>
      <c r="AA707" s="14"/>
      <c r="AB707" s="14"/>
      <c r="AC707" s="14"/>
      <c r="AD707" s="14"/>
      <c r="AE707" s="14"/>
      <c r="AT707" s="242" t="s">
        <v>172</v>
      </c>
      <c r="AU707" s="242" t="s">
        <v>168</v>
      </c>
      <c r="AV707" s="14" t="s">
        <v>168</v>
      </c>
      <c r="AW707" s="14" t="s">
        <v>33</v>
      </c>
      <c r="AX707" s="14" t="s">
        <v>72</v>
      </c>
      <c r="AY707" s="242" t="s">
        <v>158</v>
      </c>
    </row>
    <row r="708" s="15" customFormat="1">
      <c r="A708" s="15"/>
      <c r="B708" s="243"/>
      <c r="C708" s="244"/>
      <c r="D708" s="217" t="s">
        <v>172</v>
      </c>
      <c r="E708" s="245" t="s">
        <v>19</v>
      </c>
      <c r="F708" s="246" t="s">
        <v>176</v>
      </c>
      <c r="G708" s="244"/>
      <c r="H708" s="247">
        <v>545.226</v>
      </c>
      <c r="I708" s="248"/>
      <c r="J708" s="244"/>
      <c r="K708" s="244"/>
      <c r="L708" s="249"/>
      <c r="M708" s="250"/>
      <c r="N708" s="251"/>
      <c r="O708" s="251"/>
      <c r="P708" s="251"/>
      <c r="Q708" s="251"/>
      <c r="R708" s="251"/>
      <c r="S708" s="251"/>
      <c r="T708" s="252"/>
      <c r="U708" s="15"/>
      <c r="V708" s="15"/>
      <c r="W708" s="15"/>
      <c r="X708" s="15"/>
      <c r="Y708" s="15"/>
      <c r="Z708" s="15"/>
      <c r="AA708" s="15"/>
      <c r="AB708" s="15"/>
      <c r="AC708" s="15"/>
      <c r="AD708" s="15"/>
      <c r="AE708" s="15"/>
      <c r="AT708" s="253" t="s">
        <v>172</v>
      </c>
      <c r="AU708" s="253" t="s">
        <v>168</v>
      </c>
      <c r="AV708" s="15" t="s">
        <v>167</v>
      </c>
      <c r="AW708" s="15" t="s">
        <v>33</v>
      </c>
      <c r="AX708" s="15" t="s">
        <v>80</v>
      </c>
      <c r="AY708" s="253" t="s">
        <v>158</v>
      </c>
    </row>
    <row r="709" s="2" customFormat="1" ht="24.15" customHeight="1">
      <c r="A709" s="38"/>
      <c r="B709" s="39"/>
      <c r="C709" s="204" t="s">
        <v>483</v>
      </c>
      <c r="D709" s="204" t="s">
        <v>162</v>
      </c>
      <c r="E709" s="205" t="s">
        <v>484</v>
      </c>
      <c r="F709" s="206" t="s">
        <v>485</v>
      </c>
      <c r="G709" s="207" t="s">
        <v>284</v>
      </c>
      <c r="H709" s="208">
        <v>133.05500000000001</v>
      </c>
      <c r="I709" s="209"/>
      <c r="J709" s="210">
        <f>ROUND(I709*H709,2)</f>
        <v>0</v>
      </c>
      <c r="K709" s="206" t="s">
        <v>166</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167</v>
      </c>
      <c r="AT709" s="215" t="s">
        <v>162</v>
      </c>
      <c r="AU709" s="215" t="s">
        <v>168</v>
      </c>
      <c r="AY709" s="17" t="s">
        <v>158</v>
      </c>
      <c r="BE709" s="216">
        <f>IF(N709="základní",J709,0)</f>
        <v>0</v>
      </c>
      <c r="BF709" s="216">
        <f>IF(N709="snížená",J709,0)</f>
        <v>0</v>
      </c>
      <c r="BG709" s="216">
        <f>IF(N709="zákl. přenesená",J709,0)</f>
        <v>0</v>
      </c>
      <c r="BH709" s="216">
        <f>IF(N709="sníž. přenesená",J709,0)</f>
        <v>0</v>
      </c>
      <c r="BI709" s="216">
        <f>IF(N709="nulová",J709,0)</f>
        <v>0</v>
      </c>
      <c r="BJ709" s="17" t="s">
        <v>168</v>
      </c>
      <c r="BK709" s="216">
        <f>ROUND(I709*H709,2)</f>
        <v>0</v>
      </c>
      <c r="BL709" s="17" t="s">
        <v>167</v>
      </c>
      <c r="BM709" s="215" t="s">
        <v>486</v>
      </c>
    </row>
    <row r="710" s="2" customFormat="1">
      <c r="A710" s="38"/>
      <c r="B710" s="39"/>
      <c r="C710" s="40"/>
      <c r="D710" s="217" t="s">
        <v>170</v>
      </c>
      <c r="E710" s="40"/>
      <c r="F710" s="218" t="s">
        <v>487</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170</v>
      </c>
      <c r="AU710" s="17" t="s">
        <v>168</v>
      </c>
    </row>
    <row r="711" s="13" customFormat="1">
      <c r="A711" s="13"/>
      <c r="B711" s="222"/>
      <c r="C711" s="223"/>
      <c r="D711" s="217" t="s">
        <v>172</v>
      </c>
      <c r="E711" s="224" t="s">
        <v>19</v>
      </c>
      <c r="F711" s="225" t="s">
        <v>488</v>
      </c>
      <c r="G711" s="223"/>
      <c r="H711" s="224" t="s">
        <v>19</v>
      </c>
      <c r="I711" s="226"/>
      <c r="J711" s="223"/>
      <c r="K711" s="223"/>
      <c r="L711" s="227"/>
      <c r="M711" s="228"/>
      <c r="N711" s="229"/>
      <c r="O711" s="229"/>
      <c r="P711" s="229"/>
      <c r="Q711" s="229"/>
      <c r="R711" s="229"/>
      <c r="S711" s="229"/>
      <c r="T711" s="230"/>
      <c r="U711" s="13"/>
      <c r="V711" s="13"/>
      <c r="W711" s="13"/>
      <c r="X711" s="13"/>
      <c r="Y711" s="13"/>
      <c r="Z711" s="13"/>
      <c r="AA711" s="13"/>
      <c r="AB711" s="13"/>
      <c r="AC711" s="13"/>
      <c r="AD711" s="13"/>
      <c r="AE711" s="13"/>
      <c r="AT711" s="231" t="s">
        <v>172</v>
      </c>
      <c r="AU711" s="231" t="s">
        <v>168</v>
      </c>
      <c r="AV711" s="13" t="s">
        <v>80</v>
      </c>
      <c r="AW711" s="13" t="s">
        <v>33</v>
      </c>
      <c r="AX711" s="13" t="s">
        <v>72</v>
      </c>
      <c r="AY711" s="231" t="s">
        <v>158</v>
      </c>
    </row>
    <row r="712" s="13" customFormat="1">
      <c r="A712" s="13"/>
      <c r="B712" s="222"/>
      <c r="C712" s="223"/>
      <c r="D712" s="217" t="s">
        <v>172</v>
      </c>
      <c r="E712" s="224" t="s">
        <v>19</v>
      </c>
      <c r="F712" s="225" t="s">
        <v>243</v>
      </c>
      <c r="G712" s="223"/>
      <c r="H712" s="224" t="s">
        <v>19</v>
      </c>
      <c r="I712" s="226"/>
      <c r="J712" s="223"/>
      <c r="K712" s="223"/>
      <c r="L712" s="227"/>
      <c r="M712" s="228"/>
      <c r="N712" s="229"/>
      <c r="O712" s="229"/>
      <c r="P712" s="229"/>
      <c r="Q712" s="229"/>
      <c r="R712" s="229"/>
      <c r="S712" s="229"/>
      <c r="T712" s="230"/>
      <c r="U712" s="13"/>
      <c r="V712" s="13"/>
      <c r="W712" s="13"/>
      <c r="X712" s="13"/>
      <c r="Y712" s="13"/>
      <c r="Z712" s="13"/>
      <c r="AA712" s="13"/>
      <c r="AB712" s="13"/>
      <c r="AC712" s="13"/>
      <c r="AD712" s="13"/>
      <c r="AE712" s="13"/>
      <c r="AT712" s="231" t="s">
        <v>172</v>
      </c>
      <c r="AU712" s="231" t="s">
        <v>168</v>
      </c>
      <c r="AV712" s="13" t="s">
        <v>80</v>
      </c>
      <c r="AW712" s="13" t="s">
        <v>33</v>
      </c>
      <c r="AX712" s="13" t="s">
        <v>72</v>
      </c>
      <c r="AY712" s="231" t="s">
        <v>158</v>
      </c>
    </row>
    <row r="713" s="14" customFormat="1">
      <c r="A713" s="14"/>
      <c r="B713" s="232"/>
      <c r="C713" s="233"/>
      <c r="D713" s="217" t="s">
        <v>172</v>
      </c>
      <c r="E713" s="234" t="s">
        <v>19</v>
      </c>
      <c r="F713" s="235" t="s">
        <v>287</v>
      </c>
      <c r="G713" s="233"/>
      <c r="H713" s="236">
        <v>50.399999999999999</v>
      </c>
      <c r="I713" s="237"/>
      <c r="J713" s="233"/>
      <c r="K713" s="233"/>
      <c r="L713" s="238"/>
      <c r="M713" s="239"/>
      <c r="N713" s="240"/>
      <c r="O713" s="240"/>
      <c r="P713" s="240"/>
      <c r="Q713" s="240"/>
      <c r="R713" s="240"/>
      <c r="S713" s="240"/>
      <c r="T713" s="241"/>
      <c r="U713" s="14"/>
      <c r="V713" s="14"/>
      <c r="W713" s="14"/>
      <c r="X713" s="14"/>
      <c r="Y713" s="14"/>
      <c r="Z713" s="14"/>
      <c r="AA713" s="14"/>
      <c r="AB713" s="14"/>
      <c r="AC713" s="14"/>
      <c r="AD713" s="14"/>
      <c r="AE713" s="14"/>
      <c r="AT713" s="242" t="s">
        <v>172</v>
      </c>
      <c r="AU713" s="242" t="s">
        <v>168</v>
      </c>
      <c r="AV713" s="14" t="s">
        <v>168</v>
      </c>
      <c r="AW713" s="14" t="s">
        <v>33</v>
      </c>
      <c r="AX713" s="14" t="s">
        <v>72</v>
      </c>
      <c r="AY713" s="242" t="s">
        <v>158</v>
      </c>
    </row>
    <row r="714" s="14" customFormat="1">
      <c r="A714" s="14"/>
      <c r="B714" s="232"/>
      <c r="C714" s="233"/>
      <c r="D714" s="217" t="s">
        <v>172</v>
      </c>
      <c r="E714" s="234" t="s">
        <v>19</v>
      </c>
      <c r="F714" s="235" t="s">
        <v>288</v>
      </c>
      <c r="G714" s="233"/>
      <c r="H714" s="236">
        <v>28.800000000000001</v>
      </c>
      <c r="I714" s="237"/>
      <c r="J714" s="233"/>
      <c r="K714" s="233"/>
      <c r="L714" s="238"/>
      <c r="M714" s="239"/>
      <c r="N714" s="240"/>
      <c r="O714" s="240"/>
      <c r="P714" s="240"/>
      <c r="Q714" s="240"/>
      <c r="R714" s="240"/>
      <c r="S714" s="240"/>
      <c r="T714" s="241"/>
      <c r="U714" s="14"/>
      <c r="V714" s="14"/>
      <c r="W714" s="14"/>
      <c r="X714" s="14"/>
      <c r="Y714" s="14"/>
      <c r="Z714" s="14"/>
      <c r="AA714" s="14"/>
      <c r="AB714" s="14"/>
      <c r="AC714" s="14"/>
      <c r="AD714" s="14"/>
      <c r="AE714" s="14"/>
      <c r="AT714" s="242" t="s">
        <v>172</v>
      </c>
      <c r="AU714" s="242" t="s">
        <v>168</v>
      </c>
      <c r="AV714" s="14" t="s">
        <v>168</v>
      </c>
      <c r="AW714" s="14" t="s">
        <v>33</v>
      </c>
      <c r="AX714" s="14" t="s">
        <v>72</v>
      </c>
      <c r="AY714" s="242" t="s">
        <v>158</v>
      </c>
    </row>
    <row r="715" s="14" customFormat="1">
      <c r="A715" s="14"/>
      <c r="B715" s="232"/>
      <c r="C715" s="233"/>
      <c r="D715" s="217" t="s">
        <v>172</v>
      </c>
      <c r="E715" s="234" t="s">
        <v>19</v>
      </c>
      <c r="F715" s="235" t="s">
        <v>289</v>
      </c>
      <c r="G715" s="233"/>
      <c r="H715" s="236">
        <v>7.0999999999999996</v>
      </c>
      <c r="I715" s="237"/>
      <c r="J715" s="233"/>
      <c r="K715" s="233"/>
      <c r="L715" s="238"/>
      <c r="M715" s="239"/>
      <c r="N715" s="240"/>
      <c r="O715" s="240"/>
      <c r="P715" s="240"/>
      <c r="Q715" s="240"/>
      <c r="R715" s="240"/>
      <c r="S715" s="240"/>
      <c r="T715" s="241"/>
      <c r="U715" s="14"/>
      <c r="V715" s="14"/>
      <c r="W715" s="14"/>
      <c r="X715" s="14"/>
      <c r="Y715" s="14"/>
      <c r="Z715" s="14"/>
      <c r="AA715" s="14"/>
      <c r="AB715" s="14"/>
      <c r="AC715" s="14"/>
      <c r="AD715" s="14"/>
      <c r="AE715" s="14"/>
      <c r="AT715" s="242" t="s">
        <v>172</v>
      </c>
      <c r="AU715" s="242" t="s">
        <v>168</v>
      </c>
      <c r="AV715" s="14" t="s">
        <v>168</v>
      </c>
      <c r="AW715" s="14" t="s">
        <v>33</v>
      </c>
      <c r="AX715" s="14" t="s">
        <v>72</v>
      </c>
      <c r="AY715" s="242" t="s">
        <v>158</v>
      </c>
    </row>
    <row r="716" s="14" customFormat="1">
      <c r="A716" s="14"/>
      <c r="B716" s="232"/>
      <c r="C716" s="233"/>
      <c r="D716" s="217" t="s">
        <v>172</v>
      </c>
      <c r="E716" s="234" t="s">
        <v>19</v>
      </c>
      <c r="F716" s="235" t="s">
        <v>290</v>
      </c>
      <c r="G716" s="233"/>
      <c r="H716" s="236">
        <v>4</v>
      </c>
      <c r="I716" s="237"/>
      <c r="J716" s="233"/>
      <c r="K716" s="233"/>
      <c r="L716" s="238"/>
      <c r="M716" s="239"/>
      <c r="N716" s="240"/>
      <c r="O716" s="240"/>
      <c r="P716" s="240"/>
      <c r="Q716" s="240"/>
      <c r="R716" s="240"/>
      <c r="S716" s="240"/>
      <c r="T716" s="241"/>
      <c r="U716" s="14"/>
      <c r="V716" s="14"/>
      <c r="W716" s="14"/>
      <c r="X716" s="14"/>
      <c r="Y716" s="14"/>
      <c r="Z716" s="14"/>
      <c r="AA716" s="14"/>
      <c r="AB716" s="14"/>
      <c r="AC716" s="14"/>
      <c r="AD716" s="14"/>
      <c r="AE716" s="14"/>
      <c r="AT716" s="242" t="s">
        <v>172</v>
      </c>
      <c r="AU716" s="242" t="s">
        <v>168</v>
      </c>
      <c r="AV716" s="14" t="s">
        <v>168</v>
      </c>
      <c r="AW716" s="14" t="s">
        <v>33</v>
      </c>
      <c r="AX716" s="14" t="s">
        <v>72</v>
      </c>
      <c r="AY716" s="242" t="s">
        <v>158</v>
      </c>
    </row>
    <row r="717" s="14" customFormat="1">
      <c r="A717" s="14"/>
      <c r="B717" s="232"/>
      <c r="C717" s="233"/>
      <c r="D717" s="217" t="s">
        <v>172</v>
      </c>
      <c r="E717" s="234" t="s">
        <v>19</v>
      </c>
      <c r="F717" s="235" t="s">
        <v>291</v>
      </c>
      <c r="G717" s="233"/>
      <c r="H717" s="236">
        <v>5.4500000000000002</v>
      </c>
      <c r="I717" s="237"/>
      <c r="J717" s="233"/>
      <c r="K717" s="233"/>
      <c r="L717" s="238"/>
      <c r="M717" s="239"/>
      <c r="N717" s="240"/>
      <c r="O717" s="240"/>
      <c r="P717" s="240"/>
      <c r="Q717" s="240"/>
      <c r="R717" s="240"/>
      <c r="S717" s="240"/>
      <c r="T717" s="241"/>
      <c r="U717" s="14"/>
      <c r="V717" s="14"/>
      <c r="W717" s="14"/>
      <c r="X717" s="14"/>
      <c r="Y717" s="14"/>
      <c r="Z717" s="14"/>
      <c r="AA717" s="14"/>
      <c r="AB717" s="14"/>
      <c r="AC717" s="14"/>
      <c r="AD717" s="14"/>
      <c r="AE717" s="14"/>
      <c r="AT717" s="242" t="s">
        <v>172</v>
      </c>
      <c r="AU717" s="242" t="s">
        <v>168</v>
      </c>
      <c r="AV717" s="14" t="s">
        <v>168</v>
      </c>
      <c r="AW717" s="14" t="s">
        <v>33</v>
      </c>
      <c r="AX717" s="14" t="s">
        <v>72</v>
      </c>
      <c r="AY717" s="242" t="s">
        <v>158</v>
      </c>
    </row>
    <row r="718" s="14" customFormat="1">
      <c r="A718" s="14"/>
      <c r="B718" s="232"/>
      <c r="C718" s="233"/>
      <c r="D718" s="217" t="s">
        <v>172</v>
      </c>
      <c r="E718" s="234" t="s">
        <v>19</v>
      </c>
      <c r="F718" s="235" t="s">
        <v>292</v>
      </c>
      <c r="G718" s="233"/>
      <c r="H718" s="236">
        <v>3</v>
      </c>
      <c r="I718" s="237"/>
      <c r="J718" s="233"/>
      <c r="K718" s="233"/>
      <c r="L718" s="238"/>
      <c r="M718" s="239"/>
      <c r="N718" s="240"/>
      <c r="O718" s="240"/>
      <c r="P718" s="240"/>
      <c r="Q718" s="240"/>
      <c r="R718" s="240"/>
      <c r="S718" s="240"/>
      <c r="T718" s="241"/>
      <c r="U718" s="14"/>
      <c r="V718" s="14"/>
      <c r="W718" s="14"/>
      <c r="X718" s="14"/>
      <c r="Y718" s="14"/>
      <c r="Z718" s="14"/>
      <c r="AA718" s="14"/>
      <c r="AB718" s="14"/>
      <c r="AC718" s="14"/>
      <c r="AD718" s="14"/>
      <c r="AE718" s="14"/>
      <c r="AT718" s="242" t="s">
        <v>172</v>
      </c>
      <c r="AU718" s="242" t="s">
        <v>168</v>
      </c>
      <c r="AV718" s="14" t="s">
        <v>168</v>
      </c>
      <c r="AW718" s="14" t="s">
        <v>33</v>
      </c>
      <c r="AX718" s="14" t="s">
        <v>72</v>
      </c>
      <c r="AY718" s="242" t="s">
        <v>158</v>
      </c>
    </row>
    <row r="719" s="13" customFormat="1">
      <c r="A719" s="13"/>
      <c r="B719" s="222"/>
      <c r="C719" s="223"/>
      <c r="D719" s="217" t="s">
        <v>172</v>
      </c>
      <c r="E719" s="224" t="s">
        <v>19</v>
      </c>
      <c r="F719" s="225" t="s">
        <v>240</v>
      </c>
      <c r="G719" s="223"/>
      <c r="H719" s="224" t="s">
        <v>19</v>
      </c>
      <c r="I719" s="226"/>
      <c r="J719" s="223"/>
      <c r="K719" s="223"/>
      <c r="L719" s="227"/>
      <c r="M719" s="228"/>
      <c r="N719" s="229"/>
      <c r="O719" s="229"/>
      <c r="P719" s="229"/>
      <c r="Q719" s="229"/>
      <c r="R719" s="229"/>
      <c r="S719" s="229"/>
      <c r="T719" s="230"/>
      <c r="U719" s="13"/>
      <c r="V719" s="13"/>
      <c r="W719" s="13"/>
      <c r="X719" s="13"/>
      <c r="Y719" s="13"/>
      <c r="Z719" s="13"/>
      <c r="AA719" s="13"/>
      <c r="AB719" s="13"/>
      <c r="AC719" s="13"/>
      <c r="AD719" s="13"/>
      <c r="AE719" s="13"/>
      <c r="AT719" s="231" t="s">
        <v>172</v>
      </c>
      <c r="AU719" s="231" t="s">
        <v>168</v>
      </c>
      <c r="AV719" s="13" t="s">
        <v>80</v>
      </c>
      <c r="AW719" s="13" t="s">
        <v>33</v>
      </c>
      <c r="AX719" s="13" t="s">
        <v>72</v>
      </c>
      <c r="AY719" s="231" t="s">
        <v>158</v>
      </c>
    </row>
    <row r="720" s="14" customFormat="1">
      <c r="A720" s="14"/>
      <c r="B720" s="232"/>
      <c r="C720" s="233"/>
      <c r="D720" s="217" t="s">
        <v>172</v>
      </c>
      <c r="E720" s="234" t="s">
        <v>19</v>
      </c>
      <c r="F720" s="235" t="s">
        <v>293</v>
      </c>
      <c r="G720" s="233"/>
      <c r="H720" s="236">
        <v>3.6000000000000001</v>
      </c>
      <c r="I720" s="237"/>
      <c r="J720" s="233"/>
      <c r="K720" s="233"/>
      <c r="L720" s="238"/>
      <c r="M720" s="239"/>
      <c r="N720" s="240"/>
      <c r="O720" s="240"/>
      <c r="P720" s="240"/>
      <c r="Q720" s="240"/>
      <c r="R720" s="240"/>
      <c r="S720" s="240"/>
      <c r="T720" s="241"/>
      <c r="U720" s="14"/>
      <c r="V720" s="14"/>
      <c r="W720" s="14"/>
      <c r="X720" s="14"/>
      <c r="Y720" s="14"/>
      <c r="Z720" s="14"/>
      <c r="AA720" s="14"/>
      <c r="AB720" s="14"/>
      <c r="AC720" s="14"/>
      <c r="AD720" s="14"/>
      <c r="AE720" s="14"/>
      <c r="AT720" s="242" t="s">
        <v>172</v>
      </c>
      <c r="AU720" s="242" t="s">
        <v>168</v>
      </c>
      <c r="AV720" s="14" t="s">
        <v>168</v>
      </c>
      <c r="AW720" s="14" t="s">
        <v>33</v>
      </c>
      <c r="AX720" s="14" t="s">
        <v>72</v>
      </c>
      <c r="AY720" s="242" t="s">
        <v>158</v>
      </c>
    </row>
    <row r="721" s="15" customFormat="1">
      <c r="A721" s="15"/>
      <c r="B721" s="243"/>
      <c r="C721" s="244"/>
      <c r="D721" s="217" t="s">
        <v>172</v>
      </c>
      <c r="E721" s="245" t="s">
        <v>19</v>
      </c>
      <c r="F721" s="246" t="s">
        <v>176</v>
      </c>
      <c r="G721" s="244"/>
      <c r="H721" s="247">
        <v>102.34999999999999</v>
      </c>
      <c r="I721" s="248"/>
      <c r="J721" s="244"/>
      <c r="K721" s="244"/>
      <c r="L721" s="249"/>
      <c r="M721" s="250"/>
      <c r="N721" s="251"/>
      <c r="O721" s="251"/>
      <c r="P721" s="251"/>
      <c r="Q721" s="251"/>
      <c r="R721" s="251"/>
      <c r="S721" s="251"/>
      <c r="T721" s="252"/>
      <c r="U721" s="15"/>
      <c r="V721" s="15"/>
      <c r="W721" s="15"/>
      <c r="X721" s="15"/>
      <c r="Y721" s="15"/>
      <c r="Z721" s="15"/>
      <c r="AA721" s="15"/>
      <c r="AB721" s="15"/>
      <c r="AC721" s="15"/>
      <c r="AD721" s="15"/>
      <c r="AE721" s="15"/>
      <c r="AT721" s="253" t="s">
        <v>172</v>
      </c>
      <c r="AU721" s="253" t="s">
        <v>168</v>
      </c>
      <c r="AV721" s="15" t="s">
        <v>167</v>
      </c>
      <c r="AW721" s="15" t="s">
        <v>33</v>
      </c>
      <c r="AX721" s="15" t="s">
        <v>80</v>
      </c>
      <c r="AY721" s="253" t="s">
        <v>158</v>
      </c>
    </row>
    <row r="722" s="14" customFormat="1">
      <c r="A722" s="14"/>
      <c r="B722" s="232"/>
      <c r="C722" s="233"/>
      <c r="D722" s="217" t="s">
        <v>172</v>
      </c>
      <c r="E722" s="233"/>
      <c r="F722" s="235" t="s">
        <v>489</v>
      </c>
      <c r="G722" s="233"/>
      <c r="H722" s="236">
        <v>133.05500000000001</v>
      </c>
      <c r="I722" s="237"/>
      <c r="J722" s="233"/>
      <c r="K722" s="233"/>
      <c r="L722" s="238"/>
      <c r="M722" s="239"/>
      <c r="N722" s="240"/>
      <c r="O722" s="240"/>
      <c r="P722" s="240"/>
      <c r="Q722" s="240"/>
      <c r="R722" s="240"/>
      <c r="S722" s="240"/>
      <c r="T722" s="241"/>
      <c r="U722" s="14"/>
      <c r="V722" s="14"/>
      <c r="W722" s="14"/>
      <c r="X722" s="14"/>
      <c r="Y722" s="14"/>
      <c r="Z722" s="14"/>
      <c r="AA722" s="14"/>
      <c r="AB722" s="14"/>
      <c r="AC722" s="14"/>
      <c r="AD722" s="14"/>
      <c r="AE722" s="14"/>
      <c r="AT722" s="242" t="s">
        <v>172</v>
      </c>
      <c r="AU722" s="242" t="s">
        <v>168</v>
      </c>
      <c r="AV722" s="14" t="s">
        <v>168</v>
      </c>
      <c r="AW722" s="14" t="s">
        <v>4</v>
      </c>
      <c r="AX722" s="14" t="s">
        <v>80</v>
      </c>
      <c r="AY722" s="242" t="s">
        <v>158</v>
      </c>
    </row>
    <row r="723" s="12" customFormat="1" ht="22.8" customHeight="1">
      <c r="A723" s="12"/>
      <c r="B723" s="188"/>
      <c r="C723" s="189"/>
      <c r="D723" s="190" t="s">
        <v>71</v>
      </c>
      <c r="E723" s="202" t="s">
        <v>218</v>
      </c>
      <c r="F723" s="202" t="s">
        <v>490</v>
      </c>
      <c r="G723" s="189"/>
      <c r="H723" s="189"/>
      <c r="I723" s="192"/>
      <c r="J723" s="203">
        <f>BK723</f>
        <v>0</v>
      </c>
      <c r="K723" s="189"/>
      <c r="L723" s="194"/>
      <c r="M723" s="195"/>
      <c r="N723" s="196"/>
      <c r="O723" s="196"/>
      <c r="P723" s="197">
        <f>SUM(P724:P764)</f>
        <v>0</v>
      </c>
      <c r="Q723" s="196"/>
      <c r="R723" s="197">
        <f>SUM(R724:R764)</f>
        <v>0.011816</v>
      </c>
      <c r="S723" s="196"/>
      <c r="T723" s="198">
        <f>SUM(T724:T764)</f>
        <v>6.1005400000000005</v>
      </c>
      <c r="U723" s="12"/>
      <c r="V723" s="12"/>
      <c r="W723" s="12"/>
      <c r="X723" s="12"/>
      <c r="Y723" s="12"/>
      <c r="Z723" s="12"/>
      <c r="AA723" s="12"/>
      <c r="AB723" s="12"/>
      <c r="AC723" s="12"/>
      <c r="AD723" s="12"/>
      <c r="AE723" s="12"/>
      <c r="AR723" s="199" t="s">
        <v>80</v>
      </c>
      <c r="AT723" s="200" t="s">
        <v>71</v>
      </c>
      <c r="AU723" s="200" t="s">
        <v>80</v>
      </c>
      <c r="AY723" s="199" t="s">
        <v>158</v>
      </c>
      <c r="BK723" s="201">
        <f>SUM(BK724:BK764)</f>
        <v>0</v>
      </c>
    </row>
    <row r="724" s="2" customFormat="1" ht="37.8" customHeight="1">
      <c r="A724" s="38"/>
      <c r="B724" s="39"/>
      <c r="C724" s="204" t="s">
        <v>491</v>
      </c>
      <c r="D724" s="204" t="s">
        <v>162</v>
      </c>
      <c r="E724" s="205" t="s">
        <v>492</v>
      </c>
      <c r="F724" s="206" t="s">
        <v>493</v>
      </c>
      <c r="G724" s="207" t="s">
        <v>165</v>
      </c>
      <c r="H724" s="208">
        <v>295.39999999999998</v>
      </c>
      <c r="I724" s="209"/>
      <c r="J724" s="210">
        <f>ROUND(I724*H724,2)</f>
        <v>0</v>
      </c>
      <c r="K724" s="206" t="s">
        <v>166</v>
      </c>
      <c r="L724" s="44"/>
      <c r="M724" s="211" t="s">
        <v>19</v>
      </c>
      <c r="N724" s="212" t="s">
        <v>44</v>
      </c>
      <c r="O724" s="84"/>
      <c r="P724" s="213">
        <f>O724*H724</f>
        <v>0</v>
      </c>
      <c r="Q724" s="213">
        <v>4.0000000000000003E-05</v>
      </c>
      <c r="R724" s="213">
        <f>Q724*H724</f>
        <v>0.011816</v>
      </c>
      <c r="S724" s="213">
        <v>0</v>
      </c>
      <c r="T724" s="214">
        <f>S724*H724</f>
        <v>0</v>
      </c>
      <c r="U724" s="38"/>
      <c r="V724" s="38"/>
      <c r="W724" s="38"/>
      <c r="X724" s="38"/>
      <c r="Y724" s="38"/>
      <c r="Z724" s="38"/>
      <c r="AA724" s="38"/>
      <c r="AB724" s="38"/>
      <c r="AC724" s="38"/>
      <c r="AD724" s="38"/>
      <c r="AE724" s="38"/>
      <c r="AR724" s="215" t="s">
        <v>167</v>
      </c>
      <c r="AT724" s="215" t="s">
        <v>162</v>
      </c>
      <c r="AU724" s="215" t="s">
        <v>168</v>
      </c>
      <c r="AY724" s="17" t="s">
        <v>158</v>
      </c>
      <c r="BE724" s="216">
        <f>IF(N724="základní",J724,0)</f>
        <v>0</v>
      </c>
      <c r="BF724" s="216">
        <f>IF(N724="snížená",J724,0)</f>
        <v>0</v>
      </c>
      <c r="BG724" s="216">
        <f>IF(N724="zákl. přenesená",J724,0)</f>
        <v>0</v>
      </c>
      <c r="BH724" s="216">
        <f>IF(N724="sníž. přenesená",J724,0)</f>
        <v>0</v>
      </c>
      <c r="BI724" s="216">
        <f>IF(N724="nulová",J724,0)</f>
        <v>0</v>
      </c>
      <c r="BJ724" s="17" t="s">
        <v>168</v>
      </c>
      <c r="BK724" s="216">
        <f>ROUND(I724*H724,2)</f>
        <v>0</v>
      </c>
      <c r="BL724" s="17" t="s">
        <v>167</v>
      </c>
      <c r="BM724" s="215" t="s">
        <v>494</v>
      </c>
    </row>
    <row r="725" s="2" customFormat="1">
      <c r="A725" s="38"/>
      <c r="B725" s="39"/>
      <c r="C725" s="40"/>
      <c r="D725" s="217" t="s">
        <v>170</v>
      </c>
      <c r="E725" s="40"/>
      <c r="F725" s="218" t="s">
        <v>495</v>
      </c>
      <c r="G725" s="40"/>
      <c r="H725" s="40"/>
      <c r="I725" s="219"/>
      <c r="J725" s="40"/>
      <c r="K725" s="40"/>
      <c r="L725" s="44"/>
      <c r="M725" s="220"/>
      <c r="N725" s="221"/>
      <c r="O725" s="84"/>
      <c r="P725" s="84"/>
      <c r="Q725" s="84"/>
      <c r="R725" s="84"/>
      <c r="S725" s="84"/>
      <c r="T725" s="85"/>
      <c r="U725" s="38"/>
      <c r="V725" s="38"/>
      <c r="W725" s="38"/>
      <c r="X725" s="38"/>
      <c r="Y725" s="38"/>
      <c r="Z725" s="38"/>
      <c r="AA725" s="38"/>
      <c r="AB725" s="38"/>
      <c r="AC725" s="38"/>
      <c r="AD725" s="38"/>
      <c r="AE725" s="38"/>
      <c r="AT725" s="17" t="s">
        <v>170</v>
      </c>
      <c r="AU725" s="17" t="s">
        <v>168</v>
      </c>
    </row>
    <row r="726" s="13" customFormat="1">
      <c r="A726" s="13"/>
      <c r="B726" s="222"/>
      <c r="C726" s="223"/>
      <c r="D726" s="217" t="s">
        <v>172</v>
      </c>
      <c r="E726" s="224" t="s">
        <v>19</v>
      </c>
      <c r="F726" s="225" t="s">
        <v>496</v>
      </c>
      <c r="G726" s="223"/>
      <c r="H726" s="224" t="s">
        <v>19</v>
      </c>
      <c r="I726" s="226"/>
      <c r="J726" s="223"/>
      <c r="K726" s="223"/>
      <c r="L726" s="227"/>
      <c r="M726" s="228"/>
      <c r="N726" s="229"/>
      <c r="O726" s="229"/>
      <c r="P726" s="229"/>
      <c r="Q726" s="229"/>
      <c r="R726" s="229"/>
      <c r="S726" s="229"/>
      <c r="T726" s="230"/>
      <c r="U726" s="13"/>
      <c r="V726" s="13"/>
      <c r="W726" s="13"/>
      <c r="X726" s="13"/>
      <c r="Y726" s="13"/>
      <c r="Z726" s="13"/>
      <c r="AA726" s="13"/>
      <c r="AB726" s="13"/>
      <c r="AC726" s="13"/>
      <c r="AD726" s="13"/>
      <c r="AE726" s="13"/>
      <c r="AT726" s="231" t="s">
        <v>172</v>
      </c>
      <c r="AU726" s="231" t="s">
        <v>168</v>
      </c>
      <c r="AV726" s="13" t="s">
        <v>80</v>
      </c>
      <c r="AW726" s="13" t="s">
        <v>33</v>
      </c>
      <c r="AX726" s="13" t="s">
        <v>72</v>
      </c>
      <c r="AY726" s="231" t="s">
        <v>158</v>
      </c>
    </row>
    <row r="727" s="14" customFormat="1">
      <c r="A727" s="14"/>
      <c r="B727" s="232"/>
      <c r="C727" s="233"/>
      <c r="D727" s="217" t="s">
        <v>172</v>
      </c>
      <c r="E727" s="234" t="s">
        <v>19</v>
      </c>
      <c r="F727" s="235" t="s">
        <v>497</v>
      </c>
      <c r="G727" s="233"/>
      <c r="H727" s="236">
        <v>138.80000000000001</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172</v>
      </c>
      <c r="AU727" s="242" t="s">
        <v>168</v>
      </c>
      <c r="AV727" s="14" t="s">
        <v>168</v>
      </c>
      <c r="AW727" s="14" t="s">
        <v>33</v>
      </c>
      <c r="AX727" s="14" t="s">
        <v>72</v>
      </c>
      <c r="AY727" s="242" t="s">
        <v>158</v>
      </c>
    </row>
    <row r="728" s="13" customFormat="1">
      <c r="A728" s="13"/>
      <c r="B728" s="222"/>
      <c r="C728" s="223"/>
      <c r="D728" s="217" t="s">
        <v>172</v>
      </c>
      <c r="E728" s="224" t="s">
        <v>19</v>
      </c>
      <c r="F728" s="225" t="s">
        <v>498</v>
      </c>
      <c r="G728" s="223"/>
      <c r="H728" s="224" t="s">
        <v>19</v>
      </c>
      <c r="I728" s="226"/>
      <c r="J728" s="223"/>
      <c r="K728" s="223"/>
      <c r="L728" s="227"/>
      <c r="M728" s="228"/>
      <c r="N728" s="229"/>
      <c r="O728" s="229"/>
      <c r="P728" s="229"/>
      <c r="Q728" s="229"/>
      <c r="R728" s="229"/>
      <c r="S728" s="229"/>
      <c r="T728" s="230"/>
      <c r="U728" s="13"/>
      <c r="V728" s="13"/>
      <c r="W728" s="13"/>
      <c r="X728" s="13"/>
      <c r="Y728" s="13"/>
      <c r="Z728" s="13"/>
      <c r="AA728" s="13"/>
      <c r="AB728" s="13"/>
      <c r="AC728" s="13"/>
      <c r="AD728" s="13"/>
      <c r="AE728" s="13"/>
      <c r="AT728" s="231" t="s">
        <v>172</v>
      </c>
      <c r="AU728" s="231" t="s">
        <v>168</v>
      </c>
      <c r="AV728" s="13" t="s">
        <v>80</v>
      </c>
      <c r="AW728" s="13" t="s">
        <v>33</v>
      </c>
      <c r="AX728" s="13" t="s">
        <v>72</v>
      </c>
      <c r="AY728" s="231" t="s">
        <v>158</v>
      </c>
    </row>
    <row r="729" s="14" customFormat="1">
      <c r="A729" s="14"/>
      <c r="B729" s="232"/>
      <c r="C729" s="233"/>
      <c r="D729" s="217" t="s">
        <v>172</v>
      </c>
      <c r="E729" s="234" t="s">
        <v>19</v>
      </c>
      <c r="F729" s="235" t="s">
        <v>499</v>
      </c>
      <c r="G729" s="233"/>
      <c r="H729" s="236">
        <v>156.59999999999999</v>
      </c>
      <c r="I729" s="237"/>
      <c r="J729" s="233"/>
      <c r="K729" s="233"/>
      <c r="L729" s="238"/>
      <c r="M729" s="239"/>
      <c r="N729" s="240"/>
      <c r="O729" s="240"/>
      <c r="P729" s="240"/>
      <c r="Q729" s="240"/>
      <c r="R729" s="240"/>
      <c r="S729" s="240"/>
      <c r="T729" s="241"/>
      <c r="U729" s="14"/>
      <c r="V729" s="14"/>
      <c r="W729" s="14"/>
      <c r="X729" s="14"/>
      <c r="Y729" s="14"/>
      <c r="Z729" s="14"/>
      <c r="AA729" s="14"/>
      <c r="AB729" s="14"/>
      <c r="AC729" s="14"/>
      <c r="AD729" s="14"/>
      <c r="AE729" s="14"/>
      <c r="AT729" s="242" t="s">
        <v>172</v>
      </c>
      <c r="AU729" s="242" t="s">
        <v>168</v>
      </c>
      <c r="AV729" s="14" t="s">
        <v>168</v>
      </c>
      <c r="AW729" s="14" t="s">
        <v>33</v>
      </c>
      <c r="AX729" s="14" t="s">
        <v>72</v>
      </c>
      <c r="AY729" s="242" t="s">
        <v>158</v>
      </c>
    </row>
    <row r="730" s="15" customFormat="1">
      <c r="A730" s="15"/>
      <c r="B730" s="243"/>
      <c r="C730" s="244"/>
      <c r="D730" s="217" t="s">
        <v>172</v>
      </c>
      <c r="E730" s="245" t="s">
        <v>19</v>
      </c>
      <c r="F730" s="246" t="s">
        <v>176</v>
      </c>
      <c r="G730" s="244"/>
      <c r="H730" s="247">
        <v>295.39999999999998</v>
      </c>
      <c r="I730" s="248"/>
      <c r="J730" s="244"/>
      <c r="K730" s="244"/>
      <c r="L730" s="249"/>
      <c r="M730" s="250"/>
      <c r="N730" s="251"/>
      <c r="O730" s="251"/>
      <c r="P730" s="251"/>
      <c r="Q730" s="251"/>
      <c r="R730" s="251"/>
      <c r="S730" s="251"/>
      <c r="T730" s="252"/>
      <c r="U730" s="15"/>
      <c r="V730" s="15"/>
      <c r="W730" s="15"/>
      <c r="X730" s="15"/>
      <c r="Y730" s="15"/>
      <c r="Z730" s="15"/>
      <c r="AA730" s="15"/>
      <c r="AB730" s="15"/>
      <c r="AC730" s="15"/>
      <c r="AD730" s="15"/>
      <c r="AE730" s="15"/>
      <c r="AT730" s="253" t="s">
        <v>172</v>
      </c>
      <c r="AU730" s="253" t="s">
        <v>168</v>
      </c>
      <c r="AV730" s="15" t="s">
        <v>167</v>
      </c>
      <c r="AW730" s="15" t="s">
        <v>33</v>
      </c>
      <c r="AX730" s="15" t="s">
        <v>80</v>
      </c>
      <c r="AY730" s="253" t="s">
        <v>158</v>
      </c>
    </row>
    <row r="731" s="2" customFormat="1" ht="24.15" customHeight="1">
      <c r="A731" s="38"/>
      <c r="B731" s="39"/>
      <c r="C731" s="204" t="s">
        <v>500</v>
      </c>
      <c r="D731" s="204" t="s">
        <v>162</v>
      </c>
      <c r="E731" s="205" t="s">
        <v>501</v>
      </c>
      <c r="F731" s="206" t="s">
        <v>502</v>
      </c>
      <c r="G731" s="207" t="s">
        <v>165</v>
      </c>
      <c r="H731" s="208">
        <v>3.7000000000000002</v>
      </c>
      <c r="I731" s="209"/>
      <c r="J731" s="210">
        <f>ROUND(I731*H731,2)</f>
        <v>0</v>
      </c>
      <c r="K731" s="206" t="s">
        <v>166</v>
      </c>
      <c r="L731" s="44"/>
      <c r="M731" s="211" t="s">
        <v>19</v>
      </c>
      <c r="N731" s="212" t="s">
        <v>44</v>
      </c>
      <c r="O731" s="84"/>
      <c r="P731" s="213">
        <f>O731*H731</f>
        <v>0</v>
      </c>
      <c r="Q731" s="213">
        <v>0</v>
      </c>
      <c r="R731" s="213">
        <f>Q731*H731</f>
        <v>0</v>
      </c>
      <c r="S731" s="213">
        <v>0.058999999999999997</v>
      </c>
      <c r="T731" s="214">
        <f>S731*H731</f>
        <v>0.21829999999999999</v>
      </c>
      <c r="U731" s="38"/>
      <c r="V731" s="38"/>
      <c r="W731" s="38"/>
      <c r="X731" s="38"/>
      <c r="Y731" s="38"/>
      <c r="Z731" s="38"/>
      <c r="AA731" s="38"/>
      <c r="AB731" s="38"/>
      <c r="AC731" s="38"/>
      <c r="AD731" s="38"/>
      <c r="AE731" s="38"/>
      <c r="AR731" s="215" t="s">
        <v>167</v>
      </c>
      <c r="AT731" s="215" t="s">
        <v>162</v>
      </c>
      <c r="AU731" s="215" t="s">
        <v>168</v>
      </c>
      <c r="AY731" s="17" t="s">
        <v>158</v>
      </c>
      <c r="BE731" s="216">
        <f>IF(N731="základní",J731,0)</f>
        <v>0</v>
      </c>
      <c r="BF731" s="216">
        <f>IF(N731="snížená",J731,0)</f>
        <v>0</v>
      </c>
      <c r="BG731" s="216">
        <f>IF(N731="zákl. přenesená",J731,0)</f>
        <v>0</v>
      </c>
      <c r="BH731" s="216">
        <f>IF(N731="sníž. přenesená",J731,0)</f>
        <v>0</v>
      </c>
      <c r="BI731" s="216">
        <f>IF(N731="nulová",J731,0)</f>
        <v>0</v>
      </c>
      <c r="BJ731" s="17" t="s">
        <v>168</v>
      </c>
      <c r="BK731" s="216">
        <f>ROUND(I731*H731,2)</f>
        <v>0</v>
      </c>
      <c r="BL731" s="17" t="s">
        <v>167</v>
      </c>
      <c r="BM731" s="215" t="s">
        <v>503</v>
      </c>
    </row>
    <row r="732" s="2" customFormat="1">
      <c r="A732" s="38"/>
      <c r="B732" s="39"/>
      <c r="C732" s="40"/>
      <c r="D732" s="217" t="s">
        <v>170</v>
      </c>
      <c r="E732" s="40"/>
      <c r="F732" s="218" t="s">
        <v>504</v>
      </c>
      <c r="G732" s="40"/>
      <c r="H732" s="40"/>
      <c r="I732" s="219"/>
      <c r="J732" s="40"/>
      <c r="K732" s="40"/>
      <c r="L732" s="44"/>
      <c r="M732" s="220"/>
      <c r="N732" s="221"/>
      <c r="O732" s="84"/>
      <c r="P732" s="84"/>
      <c r="Q732" s="84"/>
      <c r="R732" s="84"/>
      <c r="S732" s="84"/>
      <c r="T732" s="85"/>
      <c r="U732" s="38"/>
      <c r="V732" s="38"/>
      <c r="W732" s="38"/>
      <c r="X732" s="38"/>
      <c r="Y732" s="38"/>
      <c r="Z732" s="38"/>
      <c r="AA732" s="38"/>
      <c r="AB732" s="38"/>
      <c r="AC732" s="38"/>
      <c r="AD732" s="38"/>
      <c r="AE732" s="38"/>
      <c r="AT732" s="17" t="s">
        <v>170</v>
      </c>
      <c r="AU732" s="17" t="s">
        <v>168</v>
      </c>
    </row>
    <row r="733" s="13" customFormat="1">
      <c r="A733" s="13"/>
      <c r="B733" s="222"/>
      <c r="C733" s="223"/>
      <c r="D733" s="217" t="s">
        <v>172</v>
      </c>
      <c r="E733" s="224" t="s">
        <v>19</v>
      </c>
      <c r="F733" s="225" t="s">
        <v>505</v>
      </c>
      <c r="G733" s="223"/>
      <c r="H733" s="224" t="s">
        <v>19</v>
      </c>
      <c r="I733" s="226"/>
      <c r="J733" s="223"/>
      <c r="K733" s="223"/>
      <c r="L733" s="227"/>
      <c r="M733" s="228"/>
      <c r="N733" s="229"/>
      <c r="O733" s="229"/>
      <c r="P733" s="229"/>
      <c r="Q733" s="229"/>
      <c r="R733" s="229"/>
      <c r="S733" s="229"/>
      <c r="T733" s="230"/>
      <c r="U733" s="13"/>
      <c r="V733" s="13"/>
      <c r="W733" s="13"/>
      <c r="X733" s="13"/>
      <c r="Y733" s="13"/>
      <c r="Z733" s="13"/>
      <c r="AA733" s="13"/>
      <c r="AB733" s="13"/>
      <c r="AC733" s="13"/>
      <c r="AD733" s="13"/>
      <c r="AE733" s="13"/>
      <c r="AT733" s="231" t="s">
        <v>172</v>
      </c>
      <c r="AU733" s="231" t="s">
        <v>168</v>
      </c>
      <c r="AV733" s="13" t="s">
        <v>80</v>
      </c>
      <c r="AW733" s="13" t="s">
        <v>33</v>
      </c>
      <c r="AX733" s="13" t="s">
        <v>72</v>
      </c>
      <c r="AY733" s="231" t="s">
        <v>158</v>
      </c>
    </row>
    <row r="734" s="14" customFormat="1">
      <c r="A734" s="14"/>
      <c r="B734" s="232"/>
      <c r="C734" s="233"/>
      <c r="D734" s="217" t="s">
        <v>172</v>
      </c>
      <c r="E734" s="234" t="s">
        <v>19</v>
      </c>
      <c r="F734" s="235" t="s">
        <v>506</v>
      </c>
      <c r="G734" s="233"/>
      <c r="H734" s="236">
        <v>1.6000000000000001</v>
      </c>
      <c r="I734" s="237"/>
      <c r="J734" s="233"/>
      <c r="K734" s="233"/>
      <c r="L734" s="238"/>
      <c r="M734" s="239"/>
      <c r="N734" s="240"/>
      <c r="O734" s="240"/>
      <c r="P734" s="240"/>
      <c r="Q734" s="240"/>
      <c r="R734" s="240"/>
      <c r="S734" s="240"/>
      <c r="T734" s="241"/>
      <c r="U734" s="14"/>
      <c r="V734" s="14"/>
      <c r="W734" s="14"/>
      <c r="X734" s="14"/>
      <c r="Y734" s="14"/>
      <c r="Z734" s="14"/>
      <c r="AA734" s="14"/>
      <c r="AB734" s="14"/>
      <c r="AC734" s="14"/>
      <c r="AD734" s="14"/>
      <c r="AE734" s="14"/>
      <c r="AT734" s="242" t="s">
        <v>172</v>
      </c>
      <c r="AU734" s="242" t="s">
        <v>168</v>
      </c>
      <c r="AV734" s="14" t="s">
        <v>168</v>
      </c>
      <c r="AW734" s="14" t="s">
        <v>33</v>
      </c>
      <c r="AX734" s="14" t="s">
        <v>72</v>
      </c>
      <c r="AY734" s="242" t="s">
        <v>158</v>
      </c>
    </row>
    <row r="735" s="14" customFormat="1">
      <c r="A735" s="14"/>
      <c r="B735" s="232"/>
      <c r="C735" s="233"/>
      <c r="D735" s="217" t="s">
        <v>172</v>
      </c>
      <c r="E735" s="234" t="s">
        <v>19</v>
      </c>
      <c r="F735" s="235" t="s">
        <v>507</v>
      </c>
      <c r="G735" s="233"/>
      <c r="H735" s="236">
        <v>2.1000000000000001</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172</v>
      </c>
      <c r="AU735" s="242" t="s">
        <v>168</v>
      </c>
      <c r="AV735" s="14" t="s">
        <v>168</v>
      </c>
      <c r="AW735" s="14" t="s">
        <v>33</v>
      </c>
      <c r="AX735" s="14" t="s">
        <v>72</v>
      </c>
      <c r="AY735" s="242" t="s">
        <v>158</v>
      </c>
    </row>
    <row r="736" s="15" customFormat="1">
      <c r="A736" s="15"/>
      <c r="B736" s="243"/>
      <c r="C736" s="244"/>
      <c r="D736" s="217" t="s">
        <v>172</v>
      </c>
      <c r="E736" s="245" t="s">
        <v>19</v>
      </c>
      <c r="F736" s="246" t="s">
        <v>176</v>
      </c>
      <c r="G736" s="244"/>
      <c r="H736" s="247">
        <v>3.7000000000000002</v>
      </c>
      <c r="I736" s="248"/>
      <c r="J736" s="244"/>
      <c r="K736" s="244"/>
      <c r="L736" s="249"/>
      <c r="M736" s="250"/>
      <c r="N736" s="251"/>
      <c r="O736" s="251"/>
      <c r="P736" s="251"/>
      <c r="Q736" s="251"/>
      <c r="R736" s="251"/>
      <c r="S736" s="251"/>
      <c r="T736" s="252"/>
      <c r="U736" s="15"/>
      <c r="V736" s="15"/>
      <c r="W736" s="15"/>
      <c r="X736" s="15"/>
      <c r="Y736" s="15"/>
      <c r="Z736" s="15"/>
      <c r="AA736" s="15"/>
      <c r="AB736" s="15"/>
      <c r="AC736" s="15"/>
      <c r="AD736" s="15"/>
      <c r="AE736" s="15"/>
      <c r="AT736" s="253" t="s">
        <v>172</v>
      </c>
      <c r="AU736" s="253" t="s">
        <v>168</v>
      </c>
      <c r="AV736" s="15" t="s">
        <v>167</v>
      </c>
      <c r="AW736" s="15" t="s">
        <v>33</v>
      </c>
      <c r="AX736" s="15" t="s">
        <v>80</v>
      </c>
      <c r="AY736" s="253" t="s">
        <v>158</v>
      </c>
    </row>
    <row r="737" s="2" customFormat="1" ht="37.8" customHeight="1">
      <c r="A737" s="38"/>
      <c r="B737" s="39"/>
      <c r="C737" s="204" t="s">
        <v>508</v>
      </c>
      <c r="D737" s="204" t="s">
        <v>162</v>
      </c>
      <c r="E737" s="205" t="s">
        <v>509</v>
      </c>
      <c r="F737" s="206" t="s">
        <v>510</v>
      </c>
      <c r="G737" s="207" t="s">
        <v>165</v>
      </c>
      <c r="H737" s="208">
        <v>4.5899999999999999</v>
      </c>
      <c r="I737" s="209"/>
      <c r="J737" s="210">
        <f>ROUND(I737*H737,2)</f>
        <v>0</v>
      </c>
      <c r="K737" s="206" t="s">
        <v>166</v>
      </c>
      <c r="L737" s="44"/>
      <c r="M737" s="211" t="s">
        <v>19</v>
      </c>
      <c r="N737" s="212" t="s">
        <v>44</v>
      </c>
      <c r="O737" s="84"/>
      <c r="P737" s="213">
        <f>O737*H737</f>
        <v>0</v>
      </c>
      <c r="Q737" s="213">
        <v>0</v>
      </c>
      <c r="R737" s="213">
        <f>Q737*H737</f>
        <v>0</v>
      </c>
      <c r="S737" s="213">
        <v>0.087999999999999995</v>
      </c>
      <c r="T737" s="214">
        <f>S737*H737</f>
        <v>0.40391999999999995</v>
      </c>
      <c r="U737" s="38"/>
      <c r="V737" s="38"/>
      <c r="W737" s="38"/>
      <c r="X737" s="38"/>
      <c r="Y737" s="38"/>
      <c r="Z737" s="38"/>
      <c r="AA737" s="38"/>
      <c r="AB737" s="38"/>
      <c r="AC737" s="38"/>
      <c r="AD737" s="38"/>
      <c r="AE737" s="38"/>
      <c r="AR737" s="215" t="s">
        <v>167</v>
      </c>
      <c r="AT737" s="215" t="s">
        <v>162</v>
      </c>
      <c r="AU737" s="215" t="s">
        <v>168</v>
      </c>
      <c r="AY737" s="17" t="s">
        <v>158</v>
      </c>
      <c r="BE737" s="216">
        <f>IF(N737="základní",J737,0)</f>
        <v>0</v>
      </c>
      <c r="BF737" s="216">
        <f>IF(N737="snížená",J737,0)</f>
        <v>0</v>
      </c>
      <c r="BG737" s="216">
        <f>IF(N737="zákl. přenesená",J737,0)</f>
        <v>0</v>
      </c>
      <c r="BH737" s="216">
        <f>IF(N737="sníž. přenesená",J737,0)</f>
        <v>0</v>
      </c>
      <c r="BI737" s="216">
        <f>IF(N737="nulová",J737,0)</f>
        <v>0</v>
      </c>
      <c r="BJ737" s="17" t="s">
        <v>168</v>
      </c>
      <c r="BK737" s="216">
        <f>ROUND(I737*H737,2)</f>
        <v>0</v>
      </c>
      <c r="BL737" s="17" t="s">
        <v>167</v>
      </c>
      <c r="BM737" s="215" t="s">
        <v>511</v>
      </c>
    </row>
    <row r="738" s="2" customFormat="1">
      <c r="A738" s="38"/>
      <c r="B738" s="39"/>
      <c r="C738" s="40"/>
      <c r="D738" s="217" t="s">
        <v>170</v>
      </c>
      <c r="E738" s="40"/>
      <c r="F738" s="218" t="s">
        <v>512</v>
      </c>
      <c r="G738" s="40"/>
      <c r="H738" s="40"/>
      <c r="I738" s="219"/>
      <c r="J738" s="40"/>
      <c r="K738" s="40"/>
      <c r="L738" s="44"/>
      <c r="M738" s="220"/>
      <c r="N738" s="221"/>
      <c r="O738" s="84"/>
      <c r="P738" s="84"/>
      <c r="Q738" s="84"/>
      <c r="R738" s="84"/>
      <c r="S738" s="84"/>
      <c r="T738" s="85"/>
      <c r="U738" s="38"/>
      <c r="V738" s="38"/>
      <c r="W738" s="38"/>
      <c r="X738" s="38"/>
      <c r="Y738" s="38"/>
      <c r="Z738" s="38"/>
      <c r="AA738" s="38"/>
      <c r="AB738" s="38"/>
      <c r="AC738" s="38"/>
      <c r="AD738" s="38"/>
      <c r="AE738" s="38"/>
      <c r="AT738" s="17" t="s">
        <v>170</v>
      </c>
      <c r="AU738" s="17" t="s">
        <v>168</v>
      </c>
    </row>
    <row r="739" s="13" customFormat="1">
      <c r="A739" s="13"/>
      <c r="B739" s="222"/>
      <c r="C739" s="223"/>
      <c r="D739" s="217" t="s">
        <v>172</v>
      </c>
      <c r="E739" s="224" t="s">
        <v>19</v>
      </c>
      <c r="F739" s="225" t="s">
        <v>173</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172</v>
      </c>
      <c r="AU739" s="231" t="s">
        <v>168</v>
      </c>
      <c r="AV739" s="13" t="s">
        <v>80</v>
      </c>
      <c r="AW739" s="13" t="s">
        <v>33</v>
      </c>
      <c r="AX739" s="13" t="s">
        <v>72</v>
      </c>
      <c r="AY739" s="231" t="s">
        <v>158</v>
      </c>
    </row>
    <row r="740" s="14" customFormat="1">
      <c r="A740" s="14"/>
      <c r="B740" s="232"/>
      <c r="C740" s="233"/>
      <c r="D740" s="217" t="s">
        <v>172</v>
      </c>
      <c r="E740" s="234" t="s">
        <v>19</v>
      </c>
      <c r="F740" s="235" t="s">
        <v>513</v>
      </c>
      <c r="G740" s="233"/>
      <c r="H740" s="236">
        <v>1.8899999999999999</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172</v>
      </c>
      <c r="AU740" s="242" t="s">
        <v>168</v>
      </c>
      <c r="AV740" s="14" t="s">
        <v>168</v>
      </c>
      <c r="AW740" s="14" t="s">
        <v>33</v>
      </c>
      <c r="AX740" s="14" t="s">
        <v>72</v>
      </c>
      <c r="AY740" s="242" t="s">
        <v>158</v>
      </c>
    </row>
    <row r="741" s="14" customFormat="1">
      <c r="A741" s="14"/>
      <c r="B741" s="232"/>
      <c r="C741" s="233"/>
      <c r="D741" s="217" t="s">
        <v>172</v>
      </c>
      <c r="E741" s="234" t="s">
        <v>19</v>
      </c>
      <c r="F741" s="235" t="s">
        <v>514</v>
      </c>
      <c r="G741" s="233"/>
      <c r="H741" s="236">
        <v>1.6200000000000001</v>
      </c>
      <c r="I741" s="237"/>
      <c r="J741" s="233"/>
      <c r="K741" s="233"/>
      <c r="L741" s="238"/>
      <c r="M741" s="239"/>
      <c r="N741" s="240"/>
      <c r="O741" s="240"/>
      <c r="P741" s="240"/>
      <c r="Q741" s="240"/>
      <c r="R741" s="240"/>
      <c r="S741" s="240"/>
      <c r="T741" s="241"/>
      <c r="U741" s="14"/>
      <c r="V741" s="14"/>
      <c r="W741" s="14"/>
      <c r="X741" s="14"/>
      <c r="Y741" s="14"/>
      <c r="Z741" s="14"/>
      <c r="AA741" s="14"/>
      <c r="AB741" s="14"/>
      <c r="AC741" s="14"/>
      <c r="AD741" s="14"/>
      <c r="AE741" s="14"/>
      <c r="AT741" s="242" t="s">
        <v>172</v>
      </c>
      <c r="AU741" s="242" t="s">
        <v>168</v>
      </c>
      <c r="AV741" s="14" t="s">
        <v>168</v>
      </c>
      <c r="AW741" s="14" t="s">
        <v>33</v>
      </c>
      <c r="AX741" s="14" t="s">
        <v>72</v>
      </c>
      <c r="AY741" s="242" t="s">
        <v>158</v>
      </c>
    </row>
    <row r="742" s="13" customFormat="1">
      <c r="A742" s="13"/>
      <c r="B742" s="222"/>
      <c r="C742" s="223"/>
      <c r="D742" s="217" t="s">
        <v>172</v>
      </c>
      <c r="E742" s="224" t="s">
        <v>19</v>
      </c>
      <c r="F742" s="225" t="s">
        <v>476</v>
      </c>
      <c r="G742" s="223"/>
      <c r="H742" s="224" t="s">
        <v>19</v>
      </c>
      <c r="I742" s="226"/>
      <c r="J742" s="223"/>
      <c r="K742" s="223"/>
      <c r="L742" s="227"/>
      <c r="M742" s="228"/>
      <c r="N742" s="229"/>
      <c r="O742" s="229"/>
      <c r="P742" s="229"/>
      <c r="Q742" s="229"/>
      <c r="R742" s="229"/>
      <c r="S742" s="229"/>
      <c r="T742" s="230"/>
      <c r="U742" s="13"/>
      <c r="V742" s="13"/>
      <c r="W742" s="13"/>
      <c r="X742" s="13"/>
      <c r="Y742" s="13"/>
      <c r="Z742" s="13"/>
      <c r="AA742" s="13"/>
      <c r="AB742" s="13"/>
      <c r="AC742" s="13"/>
      <c r="AD742" s="13"/>
      <c r="AE742" s="13"/>
      <c r="AT742" s="231" t="s">
        <v>172</v>
      </c>
      <c r="AU742" s="231" t="s">
        <v>168</v>
      </c>
      <c r="AV742" s="13" t="s">
        <v>80</v>
      </c>
      <c r="AW742" s="13" t="s">
        <v>33</v>
      </c>
      <c r="AX742" s="13" t="s">
        <v>72</v>
      </c>
      <c r="AY742" s="231" t="s">
        <v>158</v>
      </c>
    </row>
    <row r="743" s="14" customFormat="1">
      <c r="A743" s="14"/>
      <c r="B743" s="232"/>
      <c r="C743" s="233"/>
      <c r="D743" s="217" t="s">
        <v>172</v>
      </c>
      <c r="E743" s="234" t="s">
        <v>19</v>
      </c>
      <c r="F743" s="235" t="s">
        <v>469</v>
      </c>
      <c r="G743" s="233"/>
      <c r="H743" s="236">
        <v>0.64000000000000001</v>
      </c>
      <c r="I743" s="237"/>
      <c r="J743" s="233"/>
      <c r="K743" s="233"/>
      <c r="L743" s="238"/>
      <c r="M743" s="239"/>
      <c r="N743" s="240"/>
      <c r="O743" s="240"/>
      <c r="P743" s="240"/>
      <c r="Q743" s="240"/>
      <c r="R743" s="240"/>
      <c r="S743" s="240"/>
      <c r="T743" s="241"/>
      <c r="U743" s="14"/>
      <c r="V743" s="14"/>
      <c r="W743" s="14"/>
      <c r="X743" s="14"/>
      <c r="Y743" s="14"/>
      <c r="Z743" s="14"/>
      <c r="AA743" s="14"/>
      <c r="AB743" s="14"/>
      <c r="AC743" s="14"/>
      <c r="AD743" s="14"/>
      <c r="AE743" s="14"/>
      <c r="AT743" s="242" t="s">
        <v>172</v>
      </c>
      <c r="AU743" s="242" t="s">
        <v>168</v>
      </c>
      <c r="AV743" s="14" t="s">
        <v>168</v>
      </c>
      <c r="AW743" s="14" t="s">
        <v>33</v>
      </c>
      <c r="AX743" s="14" t="s">
        <v>72</v>
      </c>
      <c r="AY743" s="242" t="s">
        <v>158</v>
      </c>
    </row>
    <row r="744" s="14" customFormat="1">
      <c r="A744" s="14"/>
      <c r="B744" s="232"/>
      <c r="C744" s="233"/>
      <c r="D744" s="217" t="s">
        <v>172</v>
      </c>
      <c r="E744" s="234" t="s">
        <v>19</v>
      </c>
      <c r="F744" s="235" t="s">
        <v>515</v>
      </c>
      <c r="G744" s="233"/>
      <c r="H744" s="236">
        <v>0.44</v>
      </c>
      <c r="I744" s="237"/>
      <c r="J744" s="233"/>
      <c r="K744" s="233"/>
      <c r="L744" s="238"/>
      <c r="M744" s="239"/>
      <c r="N744" s="240"/>
      <c r="O744" s="240"/>
      <c r="P744" s="240"/>
      <c r="Q744" s="240"/>
      <c r="R744" s="240"/>
      <c r="S744" s="240"/>
      <c r="T744" s="241"/>
      <c r="U744" s="14"/>
      <c r="V744" s="14"/>
      <c r="W744" s="14"/>
      <c r="X744" s="14"/>
      <c r="Y744" s="14"/>
      <c r="Z744" s="14"/>
      <c r="AA744" s="14"/>
      <c r="AB744" s="14"/>
      <c r="AC744" s="14"/>
      <c r="AD744" s="14"/>
      <c r="AE744" s="14"/>
      <c r="AT744" s="242" t="s">
        <v>172</v>
      </c>
      <c r="AU744" s="242" t="s">
        <v>168</v>
      </c>
      <c r="AV744" s="14" t="s">
        <v>168</v>
      </c>
      <c r="AW744" s="14" t="s">
        <v>33</v>
      </c>
      <c r="AX744" s="14" t="s">
        <v>72</v>
      </c>
      <c r="AY744" s="242" t="s">
        <v>158</v>
      </c>
    </row>
    <row r="745" s="15" customFormat="1">
      <c r="A745" s="15"/>
      <c r="B745" s="243"/>
      <c r="C745" s="244"/>
      <c r="D745" s="217" t="s">
        <v>172</v>
      </c>
      <c r="E745" s="245" t="s">
        <v>19</v>
      </c>
      <c r="F745" s="246" t="s">
        <v>176</v>
      </c>
      <c r="G745" s="244"/>
      <c r="H745" s="247">
        <v>4.5899999999999999</v>
      </c>
      <c r="I745" s="248"/>
      <c r="J745" s="244"/>
      <c r="K745" s="244"/>
      <c r="L745" s="249"/>
      <c r="M745" s="250"/>
      <c r="N745" s="251"/>
      <c r="O745" s="251"/>
      <c r="P745" s="251"/>
      <c r="Q745" s="251"/>
      <c r="R745" s="251"/>
      <c r="S745" s="251"/>
      <c r="T745" s="252"/>
      <c r="U745" s="15"/>
      <c r="V745" s="15"/>
      <c r="W745" s="15"/>
      <c r="X745" s="15"/>
      <c r="Y745" s="15"/>
      <c r="Z745" s="15"/>
      <c r="AA745" s="15"/>
      <c r="AB745" s="15"/>
      <c r="AC745" s="15"/>
      <c r="AD745" s="15"/>
      <c r="AE745" s="15"/>
      <c r="AT745" s="253" t="s">
        <v>172</v>
      </c>
      <c r="AU745" s="253" t="s">
        <v>168</v>
      </c>
      <c r="AV745" s="15" t="s">
        <v>167</v>
      </c>
      <c r="AW745" s="15" t="s">
        <v>33</v>
      </c>
      <c r="AX745" s="15" t="s">
        <v>80</v>
      </c>
      <c r="AY745" s="253" t="s">
        <v>158</v>
      </c>
    </row>
    <row r="746" s="2" customFormat="1" ht="37.8" customHeight="1">
      <c r="A746" s="38"/>
      <c r="B746" s="39"/>
      <c r="C746" s="204" t="s">
        <v>516</v>
      </c>
      <c r="D746" s="204" t="s">
        <v>162</v>
      </c>
      <c r="E746" s="205" t="s">
        <v>517</v>
      </c>
      <c r="F746" s="206" t="s">
        <v>518</v>
      </c>
      <c r="G746" s="207" t="s">
        <v>165</v>
      </c>
      <c r="H746" s="208">
        <v>342.39499999999998</v>
      </c>
      <c r="I746" s="209"/>
      <c r="J746" s="210">
        <f>ROUND(I746*H746,2)</f>
        <v>0</v>
      </c>
      <c r="K746" s="206" t="s">
        <v>166</v>
      </c>
      <c r="L746" s="44"/>
      <c r="M746" s="211" t="s">
        <v>19</v>
      </c>
      <c r="N746" s="212" t="s">
        <v>44</v>
      </c>
      <c r="O746" s="84"/>
      <c r="P746" s="213">
        <f>O746*H746</f>
        <v>0</v>
      </c>
      <c r="Q746" s="213">
        <v>0</v>
      </c>
      <c r="R746" s="213">
        <f>Q746*H746</f>
        <v>0</v>
      </c>
      <c r="S746" s="213">
        <v>0.016</v>
      </c>
      <c r="T746" s="214">
        <f>S746*H746</f>
        <v>5.4783200000000001</v>
      </c>
      <c r="U746" s="38"/>
      <c r="V746" s="38"/>
      <c r="W746" s="38"/>
      <c r="X746" s="38"/>
      <c r="Y746" s="38"/>
      <c r="Z746" s="38"/>
      <c r="AA746" s="38"/>
      <c r="AB746" s="38"/>
      <c r="AC746" s="38"/>
      <c r="AD746" s="38"/>
      <c r="AE746" s="38"/>
      <c r="AR746" s="215" t="s">
        <v>167</v>
      </c>
      <c r="AT746" s="215" t="s">
        <v>162</v>
      </c>
      <c r="AU746" s="215" t="s">
        <v>168</v>
      </c>
      <c r="AY746" s="17" t="s">
        <v>158</v>
      </c>
      <c r="BE746" s="216">
        <f>IF(N746="základní",J746,0)</f>
        <v>0</v>
      </c>
      <c r="BF746" s="216">
        <f>IF(N746="snížená",J746,0)</f>
        <v>0</v>
      </c>
      <c r="BG746" s="216">
        <f>IF(N746="zákl. přenesená",J746,0)</f>
        <v>0</v>
      </c>
      <c r="BH746" s="216">
        <f>IF(N746="sníž. přenesená",J746,0)</f>
        <v>0</v>
      </c>
      <c r="BI746" s="216">
        <f>IF(N746="nulová",J746,0)</f>
        <v>0</v>
      </c>
      <c r="BJ746" s="17" t="s">
        <v>168</v>
      </c>
      <c r="BK746" s="216">
        <f>ROUND(I746*H746,2)</f>
        <v>0</v>
      </c>
      <c r="BL746" s="17" t="s">
        <v>167</v>
      </c>
      <c r="BM746" s="215" t="s">
        <v>519</v>
      </c>
    </row>
    <row r="747" s="13" customFormat="1">
      <c r="A747" s="13"/>
      <c r="B747" s="222"/>
      <c r="C747" s="223"/>
      <c r="D747" s="217" t="s">
        <v>172</v>
      </c>
      <c r="E747" s="224" t="s">
        <v>19</v>
      </c>
      <c r="F747" s="225" t="s">
        <v>228</v>
      </c>
      <c r="G747" s="223"/>
      <c r="H747" s="224" t="s">
        <v>19</v>
      </c>
      <c r="I747" s="226"/>
      <c r="J747" s="223"/>
      <c r="K747" s="223"/>
      <c r="L747" s="227"/>
      <c r="M747" s="228"/>
      <c r="N747" s="229"/>
      <c r="O747" s="229"/>
      <c r="P747" s="229"/>
      <c r="Q747" s="229"/>
      <c r="R747" s="229"/>
      <c r="S747" s="229"/>
      <c r="T747" s="230"/>
      <c r="U747" s="13"/>
      <c r="V747" s="13"/>
      <c r="W747" s="13"/>
      <c r="X747" s="13"/>
      <c r="Y747" s="13"/>
      <c r="Z747" s="13"/>
      <c r="AA747" s="13"/>
      <c r="AB747" s="13"/>
      <c r="AC747" s="13"/>
      <c r="AD747" s="13"/>
      <c r="AE747" s="13"/>
      <c r="AT747" s="231" t="s">
        <v>172</v>
      </c>
      <c r="AU747" s="231" t="s">
        <v>168</v>
      </c>
      <c r="AV747" s="13" t="s">
        <v>80</v>
      </c>
      <c r="AW747" s="13" t="s">
        <v>33</v>
      </c>
      <c r="AX747" s="13" t="s">
        <v>72</v>
      </c>
      <c r="AY747" s="231" t="s">
        <v>158</v>
      </c>
    </row>
    <row r="748" s="14" customFormat="1">
      <c r="A748" s="14"/>
      <c r="B748" s="232"/>
      <c r="C748" s="233"/>
      <c r="D748" s="217" t="s">
        <v>172</v>
      </c>
      <c r="E748" s="234" t="s">
        <v>19</v>
      </c>
      <c r="F748" s="235" t="s">
        <v>238</v>
      </c>
      <c r="G748" s="233"/>
      <c r="H748" s="236">
        <v>146.30000000000001</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172</v>
      </c>
      <c r="AU748" s="242" t="s">
        <v>168</v>
      </c>
      <c r="AV748" s="14" t="s">
        <v>168</v>
      </c>
      <c r="AW748" s="14" t="s">
        <v>33</v>
      </c>
      <c r="AX748" s="14" t="s">
        <v>72</v>
      </c>
      <c r="AY748" s="242" t="s">
        <v>158</v>
      </c>
    </row>
    <row r="749" s="13" customFormat="1">
      <c r="A749" s="13"/>
      <c r="B749" s="222"/>
      <c r="C749" s="223"/>
      <c r="D749" s="217" t="s">
        <v>172</v>
      </c>
      <c r="E749" s="224" t="s">
        <v>19</v>
      </c>
      <c r="F749" s="225" t="s">
        <v>231</v>
      </c>
      <c r="G749" s="223"/>
      <c r="H749" s="224" t="s">
        <v>19</v>
      </c>
      <c r="I749" s="226"/>
      <c r="J749" s="223"/>
      <c r="K749" s="223"/>
      <c r="L749" s="227"/>
      <c r="M749" s="228"/>
      <c r="N749" s="229"/>
      <c r="O749" s="229"/>
      <c r="P749" s="229"/>
      <c r="Q749" s="229"/>
      <c r="R749" s="229"/>
      <c r="S749" s="229"/>
      <c r="T749" s="230"/>
      <c r="U749" s="13"/>
      <c r="V749" s="13"/>
      <c r="W749" s="13"/>
      <c r="X749" s="13"/>
      <c r="Y749" s="13"/>
      <c r="Z749" s="13"/>
      <c r="AA749" s="13"/>
      <c r="AB749" s="13"/>
      <c r="AC749" s="13"/>
      <c r="AD749" s="13"/>
      <c r="AE749" s="13"/>
      <c r="AT749" s="231" t="s">
        <v>172</v>
      </c>
      <c r="AU749" s="231" t="s">
        <v>168</v>
      </c>
      <c r="AV749" s="13" t="s">
        <v>80</v>
      </c>
      <c r="AW749" s="13" t="s">
        <v>33</v>
      </c>
      <c r="AX749" s="13" t="s">
        <v>72</v>
      </c>
      <c r="AY749" s="231" t="s">
        <v>158</v>
      </c>
    </row>
    <row r="750" s="14" customFormat="1">
      <c r="A750" s="14"/>
      <c r="B750" s="232"/>
      <c r="C750" s="233"/>
      <c r="D750" s="217" t="s">
        <v>172</v>
      </c>
      <c r="E750" s="234" t="s">
        <v>19</v>
      </c>
      <c r="F750" s="235" t="s">
        <v>239</v>
      </c>
      <c r="G750" s="233"/>
      <c r="H750" s="236">
        <v>72.450000000000003</v>
      </c>
      <c r="I750" s="237"/>
      <c r="J750" s="233"/>
      <c r="K750" s="233"/>
      <c r="L750" s="238"/>
      <c r="M750" s="239"/>
      <c r="N750" s="240"/>
      <c r="O750" s="240"/>
      <c r="P750" s="240"/>
      <c r="Q750" s="240"/>
      <c r="R750" s="240"/>
      <c r="S750" s="240"/>
      <c r="T750" s="241"/>
      <c r="U750" s="14"/>
      <c r="V750" s="14"/>
      <c r="W750" s="14"/>
      <c r="X750" s="14"/>
      <c r="Y750" s="14"/>
      <c r="Z750" s="14"/>
      <c r="AA750" s="14"/>
      <c r="AB750" s="14"/>
      <c r="AC750" s="14"/>
      <c r="AD750" s="14"/>
      <c r="AE750" s="14"/>
      <c r="AT750" s="242" t="s">
        <v>172</v>
      </c>
      <c r="AU750" s="242" t="s">
        <v>168</v>
      </c>
      <c r="AV750" s="14" t="s">
        <v>168</v>
      </c>
      <c r="AW750" s="14" t="s">
        <v>33</v>
      </c>
      <c r="AX750" s="14" t="s">
        <v>72</v>
      </c>
      <c r="AY750" s="242" t="s">
        <v>158</v>
      </c>
    </row>
    <row r="751" s="13" customFormat="1">
      <c r="A751" s="13"/>
      <c r="B751" s="222"/>
      <c r="C751" s="223"/>
      <c r="D751" s="217" t="s">
        <v>172</v>
      </c>
      <c r="E751" s="224" t="s">
        <v>19</v>
      </c>
      <c r="F751" s="225" t="s">
        <v>240</v>
      </c>
      <c r="G751" s="223"/>
      <c r="H751" s="224" t="s">
        <v>19</v>
      </c>
      <c r="I751" s="226"/>
      <c r="J751" s="223"/>
      <c r="K751" s="223"/>
      <c r="L751" s="227"/>
      <c r="M751" s="228"/>
      <c r="N751" s="229"/>
      <c r="O751" s="229"/>
      <c r="P751" s="229"/>
      <c r="Q751" s="229"/>
      <c r="R751" s="229"/>
      <c r="S751" s="229"/>
      <c r="T751" s="230"/>
      <c r="U751" s="13"/>
      <c r="V751" s="13"/>
      <c r="W751" s="13"/>
      <c r="X751" s="13"/>
      <c r="Y751" s="13"/>
      <c r="Z751" s="13"/>
      <c r="AA751" s="13"/>
      <c r="AB751" s="13"/>
      <c r="AC751" s="13"/>
      <c r="AD751" s="13"/>
      <c r="AE751" s="13"/>
      <c r="AT751" s="231" t="s">
        <v>172</v>
      </c>
      <c r="AU751" s="231" t="s">
        <v>168</v>
      </c>
      <c r="AV751" s="13" t="s">
        <v>80</v>
      </c>
      <c r="AW751" s="13" t="s">
        <v>33</v>
      </c>
      <c r="AX751" s="13" t="s">
        <v>72</v>
      </c>
      <c r="AY751" s="231" t="s">
        <v>158</v>
      </c>
    </row>
    <row r="752" s="14" customFormat="1">
      <c r="A752" s="14"/>
      <c r="B752" s="232"/>
      <c r="C752" s="233"/>
      <c r="D752" s="217" t="s">
        <v>172</v>
      </c>
      <c r="E752" s="234" t="s">
        <v>19</v>
      </c>
      <c r="F752" s="235" t="s">
        <v>241</v>
      </c>
      <c r="G752" s="233"/>
      <c r="H752" s="236">
        <v>36</v>
      </c>
      <c r="I752" s="237"/>
      <c r="J752" s="233"/>
      <c r="K752" s="233"/>
      <c r="L752" s="238"/>
      <c r="M752" s="239"/>
      <c r="N752" s="240"/>
      <c r="O752" s="240"/>
      <c r="P752" s="240"/>
      <c r="Q752" s="240"/>
      <c r="R752" s="240"/>
      <c r="S752" s="240"/>
      <c r="T752" s="241"/>
      <c r="U752" s="14"/>
      <c r="V752" s="14"/>
      <c r="W752" s="14"/>
      <c r="X752" s="14"/>
      <c r="Y752" s="14"/>
      <c r="Z752" s="14"/>
      <c r="AA752" s="14"/>
      <c r="AB752" s="14"/>
      <c r="AC752" s="14"/>
      <c r="AD752" s="14"/>
      <c r="AE752" s="14"/>
      <c r="AT752" s="242" t="s">
        <v>172</v>
      </c>
      <c r="AU752" s="242" t="s">
        <v>168</v>
      </c>
      <c r="AV752" s="14" t="s">
        <v>168</v>
      </c>
      <c r="AW752" s="14" t="s">
        <v>33</v>
      </c>
      <c r="AX752" s="14" t="s">
        <v>72</v>
      </c>
      <c r="AY752" s="242" t="s">
        <v>158</v>
      </c>
    </row>
    <row r="753" s="13" customFormat="1">
      <c r="A753" s="13"/>
      <c r="B753" s="222"/>
      <c r="C753" s="223"/>
      <c r="D753" s="217" t="s">
        <v>172</v>
      </c>
      <c r="E753" s="224" t="s">
        <v>19</v>
      </c>
      <c r="F753" s="225" t="s">
        <v>233</v>
      </c>
      <c r="G753" s="223"/>
      <c r="H753" s="224" t="s">
        <v>19</v>
      </c>
      <c r="I753" s="226"/>
      <c r="J753" s="223"/>
      <c r="K753" s="223"/>
      <c r="L753" s="227"/>
      <c r="M753" s="228"/>
      <c r="N753" s="229"/>
      <c r="O753" s="229"/>
      <c r="P753" s="229"/>
      <c r="Q753" s="229"/>
      <c r="R753" s="229"/>
      <c r="S753" s="229"/>
      <c r="T753" s="230"/>
      <c r="U753" s="13"/>
      <c r="V753" s="13"/>
      <c r="W753" s="13"/>
      <c r="X753" s="13"/>
      <c r="Y753" s="13"/>
      <c r="Z753" s="13"/>
      <c r="AA753" s="13"/>
      <c r="AB753" s="13"/>
      <c r="AC753" s="13"/>
      <c r="AD753" s="13"/>
      <c r="AE753" s="13"/>
      <c r="AT753" s="231" t="s">
        <v>172</v>
      </c>
      <c r="AU753" s="231" t="s">
        <v>168</v>
      </c>
      <c r="AV753" s="13" t="s">
        <v>80</v>
      </c>
      <c r="AW753" s="13" t="s">
        <v>33</v>
      </c>
      <c r="AX753" s="13" t="s">
        <v>72</v>
      </c>
      <c r="AY753" s="231" t="s">
        <v>158</v>
      </c>
    </row>
    <row r="754" s="14" customFormat="1">
      <c r="A754" s="14"/>
      <c r="B754" s="232"/>
      <c r="C754" s="233"/>
      <c r="D754" s="217" t="s">
        <v>172</v>
      </c>
      <c r="E754" s="234" t="s">
        <v>19</v>
      </c>
      <c r="F754" s="235" t="s">
        <v>242</v>
      </c>
      <c r="G754" s="233"/>
      <c r="H754" s="236">
        <v>133</v>
      </c>
      <c r="I754" s="237"/>
      <c r="J754" s="233"/>
      <c r="K754" s="233"/>
      <c r="L754" s="238"/>
      <c r="M754" s="239"/>
      <c r="N754" s="240"/>
      <c r="O754" s="240"/>
      <c r="P754" s="240"/>
      <c r="Q754" s="240"/>
      <c r="R754" s="240"/>
      <c r="S754" s="240"/>
      <c r="T754" s="241"/>
      <c r="U754" s="14"/>
      <c r="V754" s="14"/>
      <c r="W754" s="14"/>
      <c r="X754" s="14"/>
      <c r="Y754" s="14"/>
      <c r="Z754" s="14"/>
      <c r="AA754" s="14"/>
      <c r="AB754" s="14"/>
      <c r="AC754" s="14"/>
      <c r="AD754" s="14"/>
      <c r="AE754" s="14"/>
      <c r="AT754" s="242" t="s">
        <v>172</v>
      </c>
      <c r="AU754" s="242" t="s">
        <v>168</v>
      </c>
      <c r="AV754" s="14" t="s">
        <v>168</v>
      </c>
      <c r="AW754" s="14" t="s">
        <v>33</v>
      </c>
      <c r="AX754" s="14" t="s">
        <v>72</v>
      </c>
      <c r="AY754" s="242" t="s">
        <v>158</v>
      </c>
    </row>
    <row r="755" s="13" customFormat="1">
      <c r="A755" s="13"/>
      <c r="B755" s="222"/>
      <c r="C755" s="223"/>
      <c r="D755" s="217" t="s">
        <v>172</v>
      </c>
      <c r="E755" s="224" t="s">
        <v>19</v>
      </c>
      <c r="F755" s="225" t="s">
        <v>243</v>
      </c>
      <c r="G755" s="223"/>
      <c r="H755" s="224" t="s">
        <v>19</v>
      </c>
      <c r="I755" s="226"/>
      <c r="J755" s="223"/>
      <c r="K755" s="223"/>
      <c r="L755" s="227"/>
      <c r="M755" s="228"/>
      <c r="N755" s="229"/>
      <c r="O755" s="229"/>
      <c r="P755" s="229"/>
      <c r="Q755" s="229"/>
      <c r="R755" s="229"/>
      <c r="S755" s="229"/>
      <c r="T755" s="230"/>
      <c r="U755" s="13"/>
      <c r="V755" s="13"/>
      <c r="W755" s="13"/>
      <c r="X755" s="13"/>
      <c r="Y755" s="13"/>
      <c r="Z755" s="13"/>
      <c r="AA755" s="13"/>
      <c r="AB755" s="13"/>
      <c r="AC755" s="13"/>
      <c r="AD755" s="13"/>
      <c r="AE755" s="13"/>
      <c r="AT755" s="231" t="s">
        <v>172</v>
      </c>
      <c r="AU755" s="231" t="s">
        <v>168</v>
      </c>
      <c r="AV755" s="13" t="s">
        <v>80</v>
      </c>
      <c r="AW755" s="13" t="s">
        <v>33</v>
      </c>
      <c r="AX755" s="13" t="s">
        <v>72</v>
      </c>
      <c r="AY755" s="231" t="s">
        <v>158</v>
      </c>
    </row>
    <row r="756" s="14" customFormat="1">
      <c r="A756" s="14"/>
      <c r="B756" s="232"/>
      <c r="C756" s="233"/>
      <c r="D756" s="217" t="s">
        <v>172</v>
      </c>
      <c r="E756" s="234" t="s">
        <v>19</v>
      </c>
      <c r="F756" s="235" t="s">
        <v>244</v>
      </c>
      <c r="G756" s="233"/>
      <c r="H756" s="236">
        <v>-21.600000000000001</v>
      </c>
      <c r="I756" s="237"/>
      <c r="J756" s="233"/>
      <c r="K756" s="233"/>
      <c r="L756" s="238"/>
      <c r="M756" s="239"/>
      <c r="N756" s="240"/>
      <c r="O756" s="240"/>
      <c r="P756" s="240"/>
      <c r="Q756" s="240"/>
      <c r="R756" s="240"/>
      <c r="S756" s="240"/>
      <c r="T756" s="241"/>
      <c r="U756" s="14"/>
      <c r="V756" s="14"/>
      <c r="W756" s="14"/>
      <c r="X756" s="14"/>
      <c r="Y756" s="14"/>
      <c r="Z756" s="14"/>
      <c r="AA756" s="14"/>
      <c r="AB756" s="14"/>
      <c r="AC756" s="14"/>
      <c r="AD756" s="14"/>
      <c r="AE756" s="14"/>
      <c r="AT756" s="242" t="s">
        <v>172</v>
      </c>
      <c r="AU756" s="242" t="s">
        <v>168</v>
      </c>
      <c r="AV756" s="14" t="s">
        <v>168</v>
      </c>
      <c r="AW756" s="14" t="s">
        <v>33</v>
      </c>
      <c r="AX756" s="14" t="s">
        <v>72</v>
      </c>
      <c r="AY756" s="242" t="s">
        <v>158</v>
      </c>
    </row>
    <row r="757" s="14" customFormat="1">
      <c r="A757" s="14"/>
      <c r="B757" s="232"/>
      <c r="C757" s="233"/>
      <c r="D757" s="217" t="s">
        <v>172</v>
      </c>
      <c r="E757" s="234" t="s">
        <v>19</v>
      </c>
      <c r="F757" s="235" t="s">
        <v>245</v>
      </c>
      <c r="G757" s="233"/>
      <c r="H757" s="236">
        <v>-16.199999999999999</v>
      </c>
      <c r="I757" s="237"/>
      <c r="J757" s="233"/>
      <c r="K757" s="233"/>
      <c r="L757" s="238"/>
      <c r="M757" s="239"/>
      <c r="N757" s="240"/>
      <c r="O757" s="240"/>
      <c r="P757" s="240"/>
      <c r="Q757" s="240"/>
      <c r="R757" s="240"/>
      <c r="S757" s="240"/>
      <c r="T757" s="241"/>
      <c r="U757" s="14"/>
      <c r="V757" s="14"/>
      <c r="W757" s="14"/>
      <c r="X757" s="14"/>
      <c r="Y757" s="14"/>
      <c r="Z757" s="14"/>
      <c r="AA757" s="14"/>
      <c r="AB757" s="14"/>
      <c r="AC757" s="14"/>
      <c r="AD757" s="14"/>
      <c r="AE757" s="14"/>
      <c r="AT757" s="242" t="s">
        <v>172</v>
      </c>
      <c r="AU757" s="242" t="s">
        <v>168</v>
      </c>
      <c r="AV757" s="14" t="s">
        <v>168</v>
      </c>
      <c r="AW757" s="14" t="s">
        <v>33</v>
      </c>
      <c r="AX757" s="14" t="s">
        <v>72</v>
      </c>
      <c r="AY757" s="242" t="s">
        <v>158</v>
      </c>
    </row>
    <row r="758" s="14" customFormat="1">
      <c r="A758" s="14"/>
      <c r="B758" s="232"/>
      <c r="C758" s="233"/>
      <c r="D758" s="217" t="s">
        <v>172</v>
      </c>
      <c r="E758" s="234" t="s">
        <v>19</v>
      </c>
      <c r="F758" s="235" t="s">
        <v>246</v>
      </c>
      <c r="G758" s="233"/>
      <c r="H758" s="236">
        <v>-1.6499999999999999</v>
      </c>
      <c r="I758" s="237"/>
      <c r="J758" s="233"/>
      <c r="K758" s="233"/>
      <c r="L758" s="238"/>
      <c r="M758" s="239"/>
      <c r="N758" s="240"/>
      <c r="O758" s="240"/>
      <c r="P758" s="240"/>
      <c r="Q758" s="240"/>
      <c r="R758" s="240"/>
      <c r="S758" s="240"/>
      <c r="T758" s="241"/>
      <c r="U758" s="14"/>
      <c r="V758" s="14"/>
      <c r="W758" s="14"/>
      <c r="X758" s="14"/>
      <c r="Y758" s="14"/>
      <c r="Z758" s="14"/>
      <c r="AA758" s="14"/>
      <c r="AB758" s="14"/>
      <c r="AC758" s="14"/>
      <c r="AD758" s="14"/>
      <c r="AE758" s="14"/>
      <c r="AT758" s="242" t="s">
        <v>172</v>
      </c>
      <c r="AU758" s="242" t="s">
        <v>168</v>
      </c>
      <c r="AV758" s="14" t="s">
        <v>168</v>
      </c>
      <c r="AW758" s="14" t="s">
        <v>33</v>
      </c>
      <c r="AX758" s="14" t="s">
        <v>72</v>
      </c>
      <c r="AY758" s="242" t="s">
        <v>158</v>
      </c>
    </row>
    <row r="759" s="14" customFormat="1">
      <c r="A759" s="14"/>
      <c r="B759" s="232"/>
      <c r="C759" s="233"/>
      <c r="D759" s="217" t="s">
        <v>172</v>
      </c>
      <c r="E759" s="234" t="s">
        <v>19</v>
      </c>
      <c r="F759" s="235" t="s">
        <v>247</v>
      </c>
      <c r="G759" s="233"/>
      <c r="H759" s="236">
        <v>-0.64000000000000001</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172</v>
      </c>
      <c r="AU759" s="242" t="s">
        <v>168</v>
      </c>
      <c r="AV759" s="14" t="s">
        <v>168</v>
      </c>
      <c r="AW759" s="14" t="s">
        <v>33</v>
      </c>
      <c r="AX759" s="14" t="s">
        <v>72</v>
      </c>
      <c r="AY759" s="242" t="s">
        <v>158</v>
      </c>
    </row>
    <row r="760" s="14" customFormat="1">
      <c r="A760" s="14"/>
      <c r="B760" s="232"/>
      <c r="C760" s="233"/>
      <c r="D760" s="217" t="s">
        <v>172</v>
      </c>
      <c r="E760" s="234" t="s">
        <v>19</v>
      </c>
      <c r="F760" s="235" t="s">
        <v>248</v>
      </c>
      <c r="G760" s="233"/>
      <c r="H760" s="236">
        <v>-1.9550000000000001</v>
      </c>
      <c r="I760" s="237"/>
      <c r="J760" s="233"/>
      <c r="K760" s="233"/>
      <c r="L760" s="238"/>
      <c r="M760" s="239"/>
      <c r="N760" s="240"/>
      <c r="O760" s="240"/>
      <c r="P760" s="240"/>
      <c r="Q760" s="240"/>
      <c r="R760" s="240"/>
      <c r="S760" s="240"/>
      <c r="T760" s="241"/>
      <c r="U760" s="14"/>
      <c r="V760" s="14"/>
      <c r="W760" s="14"/>
      <c r="X760" s="14"/>
      <c r="Y760" s="14"/>
      <c r="Z760" s="14"/>
      <c r="AA760" s="14"/>
      <c r="AB760" s="14"/>
      <c r="AC760" s="14"/>
      <c r="AD760" s="14"/>
      <c r="AE760" s="14"/>
      <c r="AT760" s="242" t="s">
        <v>172</v>
      </c>
      <c r="AU760" s="242" t="s">
        <v>168</v>
      </c>
      <c r="AV760" s="14" t="s">
        <v>168</v>
      </c>
      <c r="AW760" s="14" t="s">
        <v>33</v>
      </c>
      <c r="AX760" s="14" t="s">
        <v>72</v>
      </c>
      <c r="AY760" s="242" t="s">
        <v>158</v>
      </c>
    </row>
    <row r="761" s="14" customFormat="1">
      <c r="A761" s="14"/>
      <c r="B761" s="232"/>
      <c r="C761" s="233"/>
      <c r="D761" s="217" t="s">
        <v>172</v>
      </c>
      <c r="E761" s="234" t="s">
        <v>19</v>
      </c>
      <c r="F761" s="235" t="s">
        <v>249</v>
      </c>
      <c r="G761" s="233"/>
      <c r="H761" s="236">
        <v>-0.88</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172</v>
      </c>
      <c r="AU761" s="242" t="s">
        <v>168</v>
      </c>
      <c r="AV761" s="14" t="s">
        <v>168</v>
      </c>
      <c r="AW761" s="14" t="s">
        <v>33</v>
      </c>
      <c r="AX761" s="14" t="s">
        <v>72</v>
      </c>
      <c r="AY761" s="242" t="s">
        <v>158</v>
      </c>
    </row>
    <row r="762" s="13" customFormat="1">
      <c r="A762" s="13"/>
      <c r="B762" s="222"/>
      <c r="C762" s="223"/>
      <c r="D762" s="217" t="s">
        <v>172</v>
      </c>
      <c r="E762" s="224" t="s">
        <v>19</v>
      </c>
      <c r="F762" s="225" t="s">
        <v>240</v>
      </c>
      <c r="G762" s="223"/>
      <c r="H762" s="224" t="s">
        <v>19</v>
      </c>
      <c r="I762" s="226"/>
      <c r="J762" s="223"/>
      <c r="K762" s="223"/>
      <c r="L762" s="227"/>
      <c r="M762" s="228"/>
      <c r="N762" s="229"/>
      <c r="O762" s="229"/>
      <c r="P762" s="229"/>
      <c r="Q762" s="229"/>
      <c r="R762" s="229"/>
      <c r="S762" s="229"/>
      <c r="T762" s="230"/>
      <c r="U762" s="13"/>
      <c r="V762" s="13"/>
      <c r="W762" s="13"/>
      <c r="X762" s="13"/>
      <c r="Y762" s="13"/>
      <c r="Z762" s="13"/>
      <c r="AA762" s="13"/>
      <c r="AB762" s="13"/>
      <c r="AC762" s="13"/>
      <c r="AD762" s="13"/>
      <c r="AE762" s="13"/>
      <c r="AT762" s="231" t="s">
        <v>172</v>
      </c>
      <c r="AU762" s="231" t="s">
        <v>168</v>
      </c>
      <c r="AV762" s="13" t="s">
        <v>80</v>
      </c>
      <c r="AW762" s="13" t="s">
        <v>33</v>
      </c>
      <c r="AX762" s="13" t="s">
        <v>72</v>
      </c>
      <c r="AY762" s="231" t="s">
        <v>158</v>
      </c>
    </row>
    <row r="763" s="14" customFormat="1">
      <c r="A763" s="14"/>
      <c r="B763" s="232"/>
      <c r="C763" s="233"/>
      <c r="D763" s="217" t="s">
        <v>172</v>
      </c>
      <c r="E763" s="234" t="s">
        <v>19</v>
      </c>
      <c r="F763" s="235" t="s">
        <v>520</v>
      </c>
      <c r="G763" s="233"/>
      <c r="H763" s="236">
        <v>-2.4300000000000002</v>
      </c>
      <c r="I763" s="237"/>
      <c r="J763" s="233"/>
      <c r="K763" s="233"/>
      <c r="L763" s="238"/>
      <c r="M763" s="239"/>
      <c r="N763" s="240"/>
      <c r="O763" s="240"/>
      <c r="P763" s="240"/>
      <c r="Q763" s="240"/>
      <c r="R763" s="240"/>
      <c r="S763" s="240"/>
      <c r="T763" s="241"/>
      <c r="U763" s="14"/>
      <c r="V763" s="14"/>
      <c r="W763" s="14"/>
      <c r="X763" s="14"/>
      <c r="Y763" s="14"/>
      <c r="Z763" s="14"/>
      <c r="AA763" s="14"/>
      <c r="AB763" s="14"/>
      <c r="AC763" s="14"/>
      <c r="AD763" s="14"/>
      <c r="AE763" s="14"/>
      <c r="AT763" s="242" t="s">
        <v>172</v>
      </c>
      <c r="AU763" s="242" t="s">
        <v>168</v>
      </c>
      <c r="AV763" s="14" t="s">
        <v>168</v>
      </c>
      <c r="AW763" s="14" t="s">
        <v>33</v>
      </c>
      <c r="AX763" s="14" t="s">
        <v>72</v>
      </c>
      <c r="AY763" s="242" t="s">
        <v>158</v>
      </c>
    </row>
    <row r="764" s="15" customFormat="1">
      <c r="A764" s="15"/>
      <c r="B764" s="243"/>
      <c r="C764" s="244"/>
      <c r="D764" s="217" t="s">
        <v>172</v>
      </c>
      <c r="E764" s="245" t="s">
        <v>19</v>
      </c>
      <c r="F764" s="246" t="s">
        <v>176</v>
      </c>
      <c r="G764" s="244"/>
      <c r="H764" s="247">
        <v>342.39500000000004</v>
      </c>
      <c r="I764" s="248"/>
      <c r="J764" s="244"/>
      <c r="K764" s="244"/>
      <c r="L764" s="249"/>
      <c r="M764" s="250"/>
      <c r="N764" s="251"/>
      <c r="O764" s="251"/>
      <c r="P764" s="251"/>
      <c r="Q764" s="251"/>
      <c r="R764" s="251"/>
      <c r="S764" s="251"/>
      <c r="T764" s="252"/>
      <c r="U764" s="15"/>
      <c r="V764" s="15"/>
      <c r="W764" s="15"/>
      <c r="X764" s="15"/>
      <c r="Y764" s="15"/>
      <c r="Z764" s="15"/>
      <c r="AA764" s="15"/>
      <c r="AB764" s="15"/>
      <c r="AC764" s="15"/>
      <c r="AD764" s="15"/>
      <c r="AE764" s="15"/>
      <c r="AT764" s="253" t="s">
        <v>172</v>
      </c>
      <c r="AU764" s="253" t="s">
        <v>168</v>
      </c>
      <c r="AV764" s="15" t="s">
        <v>167</v>
      </c>
      <c r="AW764" s="15" t="s">
        <v>33</v>
      </c>
      <c r="AX764" s="15" t="s">
        <v>80</v>
      </c>
      <c r="AY764" s="253" t="s">
        <v>158</v>
      </c>
    </row>
    <row r="765" s="12" customFormat="1" ht="22.8" customHeight="1">
      <c r="A765" s="12"/>
      <c r="B765" s="188"/>
      <c r="C765" s="189"/>
      <c r="D765" s="190" t="s">
        <v>71</v>
      </c>
      <c r="E765" s="202" t="s">
        <v>521</v>
      </c>
      <c r="F765" s="202" t="s">
        <v>522</v>
      </c>
      <c r="G765" s="189"/>
      <c r="H765" s="189"/>
      <c r="I765" s="192"/>
      <c r="J765" s="203">
        <f>BK765</f>
        <v>0</v>
      </c>
      <c r="K765" s="189"/>
      <c r="L765" s="194"/>
      <c r="M765" s="195"/>
      <c r="N765" s="196"/>
      <c r="O765" s="196"/>
      <c r="P765" s="197">
        <f>SUM(P766:P774)</f>
        <v>0</v>
      </c>
      <c r="Q765" s="196"/>
      <c r="R765" s="197">
        <f>SUM(R766:R774)</f>
        <v>0</v>
      </c>
      <c r="S765" s="196"/>
      <c r="T765" s="198">
        <f>SUM(T766:T774)</f>
        <v>0</v>
      </c>
      <c r="U765" s="12"/>
      <c r="V765" s="12"/>
      <c r="W765" s="12"/>
      <c r="X765" s="12"/>
      <c r="Y765" s="12"/>
      <c r="Z765" s="12"/>
      <c r="AA765" s="12"/>
      <c r="AB765" s="12"/>
      <c r="AC765" s="12"/>
      <c r="AD765" s="12"/>
      <c r="AE765" s="12"/>
      <c r="AR765" s="199" t="s">
        <v>80</v>
      </c>
      <c r="AT765" s="200" t="s">
        <v>71</v>
      </c>
      <c r="AU765" s="200" t="s">
        <v>80</v>
      </c>
      <c r="AY765" s="199" t="s">
        <v>158</v>
      </c>
      <c r="BK765" s="201">
        <f>SUM(BK766:BK774)</f>
        <v>0</v>
      </c>
    </row>
    <row r="766" s="2" customFormat="1" ht="37.8" customHeight="1">
      <c r="A766" s="38"/>
      <c r="B766" s="39"/>
      <c r="C766" s="204" t="s">
        <v>523</v>
      </c>
      <c r="D766" s="204" t="s">
        <v>162</v>
      </c>
      <c r="E766" s="205" t="s">
        <v>524</v>
      </c>
      <c r="F766" s="206" t="s">
        <v>525</v>
      </c>
      <c r="G766" s="207" t="s">
        <v>526</v>
      </c>
      <c r="H766" s="208">
        <v>6.3659999999999997</v>
      </c>
      <c r="I766" s="209"/>
      <c r="J766" s="210">
        <f>ROUND(I766*H766,2)</f>
        <v>0</v>
      </c>
      <c r="K766" s="206" t="s">
        <v>166</v>
      </c>
      <c r="L766" s="44"/>
      <c r="M766" s="211" t="s">
        <v>19</v>
      </c>
      <c r="N766" s="212" t="s">
        <v>44</v>
      </c>
      <c r="O766" s="84"/>
      <c r="P766" s="213">
        <f>O766*H766</f>
        <v>0</v>
      </c>
      <c r="Q766" s="213">
        <v>0</v>
      </c>
      <c r="R766" s="213">
        <f>Q766*H766</f>
        <v>0</v>
      </c>
      <c r="S766" s="213">
        <v>0</v>
      </c>
      <c r="T766" s="214">
        <f>S766*H766</f>
        <v>0</v>
      </c>
      <c r="U766" s="38"/>
      <c r="V766" s="38"/>
      <c r="W766" s="38"/>
      <c r="X766" s="38"/>
      <c r="Y766" s="38"/>
      <c r="Z766" s="38"/>
      <c r="AA766" s="38"/>
      <c r="AB766" s="38"/>
      <c r="AC766" s="38"/>
      <c r="AD766" s="38"/>
      <c r="AE766" s="38"/>
      <c r="AR766" s="215" t="s">
        <v>167</v>
      </c>
      <c r="AT766" s="215" t="s">
        <v>162</v>
      </c>
      <c r="AU766" s="215" t="s">
        <v>168</v>
      </c>
      <c r="AY766" s="17" t="s">
        <v>158</v>
      </c>
      <c r="BE766" s="216">
        <f>IF(N766="základní",J766,0)</f>
        <v>0</v>
      </c>
      <c r="BF766" s="216">
        <f>IF(N766="snížená",J766,0)</f>
        <v>0</v>
      </c>
      <c r="BG766" s="216">
        <f>IF(N766="zákl. přenesená",J766,0)</f>
        <v>0</v>
      </c>
      <c r="BH766" s="216">
        <f>IF(N766="sníž. přenesená",J766,0)</f>
        <v>0</v>
      </c>
      <c r="BI766" s="216">
        <f>IF(N766="nulová",J766,0)</f>
        <v>0</v>
      </c>
      <c r="BJ766" s="17" t="s">
        <v>168</v>
      </c>
      <c r="BK766" s="216">
        <f>ROUND(I766*H766,2)</f>
        <v>0</v>
      </c>
      <c r="BL766" s="17" t="s">
        <v>167</v>
      </c>
      <c r="BM766" s="215" t="s">
        <v>527</v>
      </c>
    </row>
    <row r="767" s="2" customFormat="1">
      <c r="A767" s="38"/>
      <c r="B767" s="39"/>
      <c r="C767" s="40"/>
      <c r="D767" s="217" t="s">
        <v>170</v>
      </c>
      <c r="E767" s="40"/>
      <c r="F767" s="218" t="s">
        <v>528</v>
      </c>
      <c r="G767" s="40"/>
      <c r="H767" s="40"/>
      <c r="I767" s="219"/>
      <c r="J767" s="40"/>
      <c r="K767" s="40"/>
      <c r="L767" s="44"/>
      <c r="M767" s="220"/>
      <c r="N767" s="221"/>
      <c r="O767" s="84"/>
      <c r="P767" s="84"/>
      <c r="Q767" s="84"/>
      <c r="R767" s="84"/>
      <c r="S767" s="84"/>
      <c r="T767" s="85"/>
      <c r="U767" s="38"/>
      <c r="V767" s="38"/>
      <c r="W767" s="38"/>
      <c r="X767" s="38"/>
      <c r="Y767" s="38"/>
      <c r="Z767" s="38"/>
      <c r="AA767" s="38"/>
      <c r="AB767" s="38"/>
      <c r="AC767" s="38"/>
      <c r="AD767" s="38"/>
      <c r="AE767" s="38"/>
      <c r="AT767" s="17" t="s">
        <v>170</v>
      </c>
      <c r="AU767" s="17" t="s">
        <v>168</v>
      </c>
    </row>
    <row r="768" s="2" customFormat="1" ht="24.15" customHeight="1">
      <c r="A768" s="38"/>
      <c r="B768" s="39"/>
      <c r="C768" s="204" t="s">
        <v>529</v>
      </c>
      <c r="D768" s="204" t="s">
        <v>162</v>
      </c>
      <c r="E768" s="205" t="s">
        <v>530</v>
      </c>
      <c r="F768" s="206" t="s">
        <v>531</v>
      </c>
      <c r="G768" s="207" t="s">
        <v>526</v>
      </c>
      <c r="H768" s="208">
        <v>6.3659999999999997</v>
      </c>
      <c r="I768" s="209"/>
      <c r="J768" s="210">
        <f>ROUND(I768*H768,2)</f>
        <v>0</v>
      </c>
      <c r="K768" s="206" t="s">
        <v>166</v>
      </c>
      <c r="L768" s="44"/>
      <c r="M768" s="211" t="s">
        <v>19</v>
      </c>
      <c r="N768" s="212" t="s">
        <v>44</v>
      </c>
      <c r="O768" s="84"/>
      <c r="P768" s="213">
        <f>O768*H768</f>
        <v>0</v>
      </c>
      <c r="Q768" s="213">
        <v>0</v>
      </c>
      <c r="R768" s="213">
        <f>Q768*H768</f>
        <v>0</v>
      </c>
      <c r="S768" s="213">
        <v>0</v>
      </c>
      <c r="T768" s="214">
        <f>S768*H768</f>
        <v>0</v>
      </c>
      <c r="U768" s="38"/>
      <c r="V768" s="38"/>
      <c r="W768" s="38"/>
      <c r="X768" s="38"/>
      <c r="Y768" s="38"/>
      <c r="Z768" s="38"/>
      <c r="AA768" s="38"/>
      <c r="AB768" s="38"/>
      <c r="AC768" s="38"/>
      <c r="AD768" s="38"/>
      <c r="AE768" s="38"/>
      <c r="AR768" s="215" t="s">
        <v>167</v>
      </c>
      <c r="AT768" s="215" t="s">
        <v>162</v>
      </c>
      <c r="AU768" s="215" t="s">
        <v>168</v>
      </c>
      <c r="AY768" s="17" t="s">
        <v>158</v>
      </c>
      <c r="BE768" s="216">
        <f>IF(N768="základní",J768,0)</f>
        <v>0</v>
      </c>
      <c r="BF768" s="216">
        <f>IF(N768="snížená",J768,0)</f>
        <v>0</v>
      </c>
      <c r="BG768" s="216">
        <f>IF(N768="zákl. přenesená",J768,0)</f>
        <v>0</v>
      </c>
      <c r="BH768" s="216">
        <f>IF(N768="sníž. přenesená",J768,0)</f>
        <v>0</v>
      </c>
      <c r="BI768" s="216">
        <f>IF(N768="nulová",J768,0)</f>
        <v>0</v>
      </c>
      <c r="BJ768" s="17" t="s">
        <v>168</v>
      </c>
      <c r="BK768" s="216">
        <f>ROUND(I768*H768,2)</f>
        <v>0</v>
      </c>
      <c r="BL768" s="17" t="s">
        <v>167</v>
      </c>
      <c r="BM768" s="215" t="s">
        <v>532</v>
      </c>
    </row>
    <row r="769" s="2" customFormat="1">
      <c r="A769" s="38"/>
      <c r="B769" s="39"/>
      <c r="C769" s="40"/>
      <c r="D769" s="217" t="s">
        <v>170</v>
      </c>
      <c r="E769" s="40"/>
      <c r="F769" s="218" t="s">
        <v>533</v>
      </c>
      <c r="G769" s="40"/>
      <c r="H769" s="40"/>
      <c r="I769" s="219"/>
      <c r="J769" s="40"/>
      <c r="K769" s="40"/>
      <c r="L769" s="44"/>
      <c r="M769" s="220"/>
      <c r="N769" s="221"/>
      <c r="O769" s="84"/>
      <c r="P769" s="84"/>
      <c r="Q769" s="84"/>
      <c r="R769" s="84"/>
      <c r="S769" s="84"/>
      <c r="T769" s="85"/>
      <c r="U769" s="38"/>
      <c r="V769" s="38"/>
      <c r="W769" s="38"/>
      <c r="X769" s="38"/>
      <c r="Y769" s="38"/>
      <c r="Z769" s="38"/>
      <c r="AA769" s="38"/>
      <c r="AB769" s="38"/>
      <c r="AC769" s="38"/>
      <c r="AD769" s="38"/>
      <c r="AE769" s="38"/>
      <c r="AT769" s="17" t="s">
        <v>170</v>
      </c>
      <c r="AU769" s="17" t="s">
        <v>168</v>
      </c>
    </row>
    <row r="770" s="2" customFormat="1" ht="37.8" customHeight="1">
      <c r="A770" s="38"/>
      <c r="B770" s="39"/>
      <c r="C770" s="204" t="s">
        <v>534</v>
      </c>
      <c r="D770" s="204" t="s">
        <v>162</v>
      </c>
      <c r="E770" s="205" t="s">
        <v>535</v>
      </c>
      <c r="F770" s="206" t="s">
        <v>536</v>
      </c>
      <c r="G770" s="207" t="s">
        <v>526</v>
      </c>
      <c r="H770" s="208">
        <v>89.123999999999995</v>
      </c>
      <c r="I770" s="209"/>
      <c r="J770" s="210">
        <f>ROUND(I770*H770,2)</f>
        <v>0</v>
      </c>
      <c r="K770" s="206" t="s">
        <v>166</v>
      </c>
      <c r="L770" s="44"/>
      <c r="M770" s="211" t="s">
        <v>19</v>
      </c>
      <c r="N770" s="212" t="s">
        <v>44</v>
      </c>
      <c r="O770" s="84"/>
      <c r="P770" s="213">
        <f>O770*H770</f>
        <v>0</v>
      </c>
      <c r="Q770" s="213">
        <v>0</v>
      </c>
      <c r="R770" s="213">
        <f>Q770*H770</f>
        <v>0</v>
      </c>
      <c r="S770" s="213">
        <v>0</v>
      </c>
      <c r="T770" s="214">
        <f>S770*H770</f>
        <v>0</v>
      </c>
      <c r="U770" s="38"/>
      <c r="V770" s="38"/>
      <c r="W770" s="38"/>
      <c r="X770" s="38"/>
      <c r="Y770" s="38"/>
      <c r="Z770" s="38"/>
      <c r="AA770" s="38"/>
      <c r="AB770" s="38"/>
      <c r="AC770" s="38"/>
      <c r="AD770" s="38"/>
      <c r="AE770" s="38"/>
      <c r="AR770" s="215" t="s">
        <v>167</v>
      </c>
      <c r="AT770" s="215" t="s">
        <v>162</v>
      </c>
      <c r="AU770" s="215" t="s">
        <v>168</v>
      </c>
      <c r="AY770" s="17" t="s">
        <v>158</v>
      </c>
      <c r="BE770" s="216">
        <f>IF(N770="základní",J770,0)</f>
        <v>0</v>
      </c>
      <c r="BF770" s="216">
        <f>IF(N770="snížená",J770,0)</f>
        <v>0</v>
      </c>
      <c r="BG770" s="216">
        <f>IF(N770="zákl. přenesená",J770,0)</f>
        <v>0</v>
      </c>
      <c r="BH770" s="216">
        <f>IF(N770="sníž. přenesená",J770,0)</f>
        <v>0</v>
      </c>
      <c r="BI770" s="216">
        <f>IF(N770="nulová",J770,0)</f>
        <v>0</v>
      </c>
      <c r="BJ770" s="17" t="s">
        <v>168</v>
      </c>
      <c r="BK770" s="216">
        <f>ROUND(I770*H770,2)</f>
        <v>0</v>
      </c>
      <c r="BL770" s="17" t="s">
        <v>167</v>
      </c>
      <c r="BM770" s="215" t="s">
        <v>537</v>
      </c>
    </row>
    <row r="771" s="2" customFormat="1">
      <c r="A771" s="38"/>
      <c r="B771" s="39"/>
      <c r="C771" s="40"/>
      <c r="D771" s="217" t="s">
        <v>170</v>
      </c>
      <c r="E771" s="40"/>
      <c r="F771" s="218" t="s">
        <v>533</v>
      </c>
      <c r="G771" s="40"/>
      <c r="H771" s="40"/>
      <c r="I771" s="219"/>
      <c r="J771" s="40"/>
      <c r="K771" s="40"/>
      <c r="L771" s="44"/>
      <c r="M771" s="220"/>
      <c r="N771" s="221"/>
      <c r="O771" s="84"/>
      <c r="P771" s="84"/>
      <c r="Q771" s="84"/>
      <c r="R771" s="84"/>
      <c r="S771" s="84"/>
      <c r="T771" s="85"/>
      <c r="U771" s="38"/>
      <c r="V771" s="38"/>
      <c r="W771" s="38"/>
      <c r="X771" s="38"/>
      <c r="Y771" s="38"/>
      <c r="Z771" s="38"/>
      <c r="AA771" s="38"/>
      <c r="AB771" s="38"/>
      <c r="AC771" s="38"/>
      <c r="AD771" s="38"/>
      <c r="AE771" s="38"/>
      <c r="AT771" s="17" t="s">
        <v>170</v>
      </c>
      <c r="AU771" s="17" t="s">
        <v>168</v>
      </c>
    </row>
    <row r="772" s="14" customFormat="1">
      <c r="A772" s="14"/>
      <c r="B772" s="232"/>
      <c r="C772" s="233"/>
      <c r="D772" s="217" t="s">
        <v>172</v>
      </c>
      <c r="E772" s="233"/>
      <c r="F772" s="235" t="s">
        <v>538</v>
      </c>
      <c r="G772" s="233"/>
      <c r="H772" s="236">
        <v>89.123999999999995</v>
      </c>
      <c r="I772" s="237"/>
      <c r="J772" s="233"/>
      <c r="K772" s="233"/>
      <c r="L772" s="238"/>
      <c r="M772" s="239"/>
      <c r="N772" s="240"/>
      <c r="O772" s="240"/>
      <c r="P772" s="240"/>
      <c r="Q772" s="240"/>
      <c r="R772" s="240"/>
      <c r="S772" s="240"/>
      <c r="T772" s="241"/>
      <c r="U772" s="14"/>
      <c r="V772" s="14"/>
      <c r="W772" s="14"/>
      <c r="X772" s="14"/>
      <c r="Y772" s="14"/>
      <c r="Z772" s="14"/>
      <c r="AA772" s="14"/>
      <c r="AB772" s="14"/>
      <c r="AC772" s="14"/>
      <c r="AD772" s="14"/>
      <c r="AE772" s="14"/>
      <c r="AT772" s="242" t="s">
        <v>172</v>
      </c>
      <c r="AU772" s="242" t="s">
        <v>168</v>
      </c>
      <c r="AV772" s="14" t="s">
        <v>168</v>
      </c>
      <c r="AW772" s="14" t="s">
        <v>4</v>
      </c>
      <c r="AX772" s="14" t="s">
        <v>80</v>
      </c>
      <c r="AY772" s="242" t="s">
        <v>158</v>
      </c>
    </row>
    <row r="773" s="2" customFormat="1" ht="37.8" customHeight="1">
      <c r="A773" s="38"/>
      <c r="B773" s="39"/>
      <c r="C773" s="204" t="s">
        <v>539</v>
      </c>
      <c r="D773" s="204" t="s">
        <v>162</v>
      </c>
      <c r="E773" s="205" t="s">
        <v>540</v>
      </c>
      <c r="F773" s="206" t="s">
        <v>541</v>
      </c>
      <c r="G773" s="207" t="s">
        <v>526</v>
      </c>
      <c r="H773" s="208">
        <v>6.1180000000000003</v>
      </c>
      <c r="I773" s="209"/>
      <c r="J773" s="210">
        <f>ROUND(I773*H773,2)</f>
        <v>0</v>
      </c>
      <c r="K773" s="206" t="s">
        <v>166</v>
      </c>
      <c r="L773" s="44"/>
      <c r="M773" s="211" t="s">
        <v>19</v>
      </c>
      <c r="N773" s="212" t="s">
        <v>44</v>
      </c>
      <c r="O773" s="84"/>
      <c r="P773" s="213">
        <f>O773*H773</f>
        <v>0</v>
      </c>
      <c r="Q773" s="213">
        <v>0</v>
      </c>
      <c r="R773" s="213">
        <f>Q773*H773</f>
        <v>0</v>
      </c>
      <c r="S773" s="213">
        <v>0</v>
      </c>
      <c r="T773" s="214">
        <f>S773*H773</f>
        <v>0</v>
      </c>
      <c r="U773" s="38"/>
      <c r="V773" s="38"/>
      <c r="W773" s="38"/>
      <c r="X773" s="38"/>
      <c r="Y773" s="38"/>
      <c r="Z773" s="38"/>
      <c r="AA773" s="38"/>
      <c r="AB773" s="38"/>
      <c r="AC773" s="38"/>
      <c r="AD773" s="38"/>
      <c r="AE773" s="38"/>
      <c r="AR773" s="215" t="s">
        <v>167</v>
      </c>
      <c r="AT773" s="215" t="s">
        <v>162</v>
      </c>
      <c r="AU773" s="215" t="s">
        <v>168</v>
      </c>
      <c r="AY773" s="17" t="s">
        <v>158</v>
      </c>
      <c r="BE773" s="216">
        <f>IF(N773="základní",J773,0)</f>
        <v>0</v>
      </c>
      <c r="BF773" s="216">
        <f>IF(N773="snížená",J773,0)</f>
        <v>0</v>
      </c>
      <c r="BG773" s="216">
        <f>IF(N773="zákl. přenesená",J773,0)</f>
        <v>0</v>
      </c>
      <c r="BH773" s="216">
        <f>IF(N773="sníž. přenesená",J773,0)</f>
        <v>0</v>
      </c>
      <c r="BI773" s="216">
        <f>IF(N773="nulová",J773,0)</f>
        <v>0</v>
      </c>
      <c r="BJ773" s="17" t="s">
        <v>168</v>
      </c>
      <c r="BK773" s="216">
        <f>ROUND(I773*H773,2)</f>
        <v>0</v>
      </c>
      <c r="BL773" s="17" t="s">
        <v>167</v>
      </c>
      <c r="BM773" s="215" t="s">
        <v>542</v>
      </c>
    </row>
    <row r="774" s="2" customFormat="1">
      <c r="A774" s="38"/>
      <c r="B774" s="39"/>
      <c r="C774" s="40"/>
      <c r="D774" s="217" t="s">
        <v>170</v>
      </c>
      <c r="E774" s="40"/>
      <c r="F774" s="218" t="s">
        <v>543</v>
      </c>
      <c r="G774" s="40"/>
      <c r="H774" s="40"/>
      <c r="I774" s="219"/>
      <c r="J774" s="40"/>
      <c r="K774" s="40"/>
      <c r="L774" s="44"/>
      <c r="M774" s="220"/>
      <c r="N774" s="221"/>
      <c r="O774" s="84"/>
      <c r="P774" s="84"/>
      <c r="Q774" s="84"/>
      <c r="R774" s="84"/>
      <c r="S774" s="84"/>
      <c r="T774" s="85"/>
      <c r="U774" s="38"/>
      <c r="V774" s="38"/>
      <c r="W774" s="38"/>
      <c r="X774" s="38"/>
      <c r="Y774" s="38"/>
      <c r="Z774" s="38"/>
      <c r="AA774" s="38"/>
      <c r="AB774" s="38"/>
      <c r="AC774" s="38"/>
      <c r="AD774" s="38"/>
      <c r="AE774" s="38"/>
      <c r="AT774" s="17" t="s">
        <v>170</v>
      </c>
      <c r="AU774" s="17" t="s">
        <v>168</v>
      </c>
    </row>
    <row r="775" s="12" customFormat="1" ht="22.8" customHeight="1">
      <c r="A775" s="12"/>
      <c r="B775" s="188"/>
      <c r="C775" s="189"/>
      <c r="D775" s="190" t="s">
        <v>71</v>
      </c>
      <c r="E775" s="202" t="s">
        <v>544</v>
      </c>
      <c r="F775" s="202" t="s">
        <v>545</v>
      </c>
      <c r="G775" s="189"/>
      <c r="H775" s="189"/>
      <c r="I775" s="192"/>
      <c r="J775" s="203">
        <f>BK775</f>
        <v>0</v>
      </c>
      <c r="K775" s="189"/>
      <c r="L775" s="194"/>
      <c r="M775" s="195"/>
      <c r="N775" s="196"/>
      <c r="O775" s="196"/>
      <c r="P775" s="197">
        <f>P776+P777+P778+P795+P801</f>
        <v>0</v>
      </c>
      <c r="Q775" s="196"/>
      <c r="R775" s="197">
        <f>R776+R777+R778+R795+R801</f>
        <v>4.0649864000000004</v>
      </c>
      <c r="S775" s="196"/>
      <c r="T775" s="198">
        <f>T776+T777+T778+T795+T801</f>
        <v>0</v>
      </c>
      <c r="U775" s="12"/>
      <c r="V775" s="12"/>
      <c r="W775" s="12"/>
      <c r="X775" s="12"/>
      <c r="Y775" s="12"/>
      <c r="Z775" s="12"/>
      <c r="AA775" s="12"/>
      <c r="AB775" s="12"/>
      <c r="AC775" s="12"/>
      <c r="AD775" s="12"/>
      <c r="AE775" s="12"/>
      <c r="AR775" s="199" t="s">
        <v>80</v>
      </c>
      <c r="AT775" s="200" t="s">
        <v>71</v>
      </c>
      <c r="AU775" s="200" t="s">
        <v>80</v>
      </c>
      <c r="AY775" s="199" t="s">
        <v>158</v>
      </c>
      <c r="BK775" s="201">
        <f>BK776+BK777+BK778+BK795+BK801</f>
        <v>0</v>
      </c>
    </row>
    <row r="776" s="2" customFormat="1" ht="49.05" customHeight="1">
      <c r="A776" s="38"/>
      <c r="B776" s="39"/>
      <c r="C776" s="204" t="s">
        <v>546</v>
      </c>
      <c r="D776" s="204" t="s">
        <v>162</v>
      </c>
      <c r="E776" s="205" t="s">
        <v>547</v>
      </c>
      <c r="F776" s="206" t="s">
        <v>548</v>
      </c>
      <c r="G776" s="207" t="s">
        <v>526</v>
      </c>
      <c r="H776" s="208">
        <v>23.622</v>
      </c>
      <c r="I776" s="209"/>
      <c r="J776" s="210">
        <f>ROUND(I776*H776,2)</f>
        <v>0</v>
      </c>
      <c r="K776" s="206" t="s">
        <v>166</v>
      </c>
      <c r="L776" s="44"/>
      <c r="M776" s="211" t="s">
        <v>19</v>
      </c>
      <c r="N776" s="212" t="s">
        <v>44</v>
      </c>
      <c r="O776" s="84"/>
      <c r="P776" s="213">
        <f>O776*H776</f>
        <v>0</v>
      </c>
      <c r="Q776" s="213">
        <v>0</v>
      </c>
      <c r="R776" s="213">
        <f>Q776*H776</f>
        <v>0</v>
      </c>
      <c r="S776" s="213">
        <v>0</v>
      </c>
      <c r="T776" s="214">
        <f>S776*H776</f>
        <v>0</v>
      </c>
      <c r="U776" s="38"/>
      <c r="V776" s="38"/>
      <c r="W776" s="38"/>
      <c r="X776" s="38"/>
      <c r="Y776" s="38"/>
      <c r="Z776" s="38"/>
      <c r="AA776" s="38"/>
      <c r="AB776" s="38"/>
      <c r="AC776" s="38"/>
      <c r="AD776" s="38"/>
      <c r="AE776" s="38"/>
      <c r="AR776" s="215" t="s">
        <v>167</v>
      </c>
      <c r="AT776" s="215" t="s">
        <v>162</v>
      </c>
      <c r="AU776" s="215" t="s">
        <v>168</v>
      </c>
      <c r="AY776" s="17" t="s">
        <v>158</v>
      </c>
      <c r="BE776" s="216">
        <f>IF(N776="základní",J776,0)</f>
        <v>0</v>
      </c>
      <c r="BF776" s="216">
        <f>IF(N776="snížená",J776,0)</f>
        <v>0</v>
      </c>
      <c r="BG776" s="216">
        <f>IF(N776="zákl. přenesená",J776,0)</f>
        <v>0</v>
      </c>
      <c r="BH776" s="216">
        <f>IF(N776="sníž. přenesená",J776,0)</f>
        <v>0</v>
      </c>
      <c r="BI776" s="216">
        <f>IF(N776="nulová",J776,0)</f>
        <v>0</v>
      </c>
      <c r="BJ776" s="17" t="s">
        <v>168</v>
      </c>
      <c r="BK776" s="216">
        <f>ROUND(I776*H776,2)</f>
        <v>0</v>
      </c>
      <c r="BL776" s="17" t="s">
        <v>167</v>
      </c>
      <c r="BM776" s="215" t="s">
        <v>549</v>
      </c>
    </row>
    <row r="777" s="2" customFormat="1">
      <c r="A777" s="38"/>
      <c r="B777" s="39"/>
      <c r="C777" s="40"/>
      <c r="D777" s="217" t="s">
        <v>170</v>
      </c>
      <c r="E777" s="40"/>
      <c r="F777" s="218" t="s">
        <v>550</v>
      </c>
      <c r="G777" s="40"/>
      <c r="H777" s="40"/>
      <c r="I777" s="219"/>
      <c r="J777" s="40"/>
      <c r="K777" s="40"/>
      <c r="L777" s="44"/>
      <c r="M777" s="220"/>
      <c r="N777" s="221"/>
      <c r="O777" s="84"/>
      <c r="P777" s="84"/>
      <c r="Q777" s="84"/>
      <c r="R777" s="84"/>
      <c r="S777" s="84"/>
      <c r="T777" s="85"/>
      <c r="U777" s="38"/>
      <c r="V777" s="38"/>
      <c r="W777" s="38"/>
      <c r="X777" s="38"/>
      <c r="Y777" s="38"/>
      <c r="Z777" s="38"/>
      <c r="AA777" s="38"/>
      <c r="AB777" s="38"/>
      <c r="AC777" s="38"/>
      <c r="AD777" s="38"/>
      <c r="AE777" s="38"/>
      <c r="AT777" s="17" t="s">
        <v>170</v>
      </c>
      <c r="AU777" s="17" t="s">
        <v>168</v>
      </c>
    </row>
    <row r="778" s="12" customFormat="1" ht="20.88" customHeight="1">
      <c r="A778" s="12"/>
      <c r="B778" s="188"/>
      <c r="C778" s="189"/>
      <c r="D778" s="190" t="s">
        <v>71</v>
      </c>
      <c r="E778" s="202" t="s">
        <v>551</v>
      </c>
      <c r="F778" s="202" t="s">
        <v>552</v>
      </c>
      <c r="G778" s="189"/>
      <c r="H778" s="189"/>
      <c r="I778" s="192"/>
      <c r="J778" s="203">
        <f>BK778</f>
        <v>0</v>
      </c>
      <c r="K778" s="189"/>
      <c r="L778" s="194"/>
      <c r="M778" s="195"/>
      <c r="N778" s="196"/>
      <c r="O778" s="196"/>
      <c r="P778" s="197">
        <f>SUM(P779:P794)</f>
        <v>0</v>
      </c>
      <c r="Q778" s="196"/>
      <c r="R778" s="197">
        <f>SUM(R779:R794)</f>
        <v>3.7291964000000002</v>
      </c>
      <c r="S778" s="196"/>
      <c r="T778" s="198">
        <f>SUM(T779:T794)</f>
        <v>0</v>
      </c>
      <c r="U778" s="12"/>
      <c r="V778" s="12"/>
      <c r="W778" s="12"/>
      <c r="X778" s="12"/>
      <c r="Y778" s="12"/>
      <c r="Z778" s="12"/>
      <c r="AA778" s="12"/>
      <c r="AB778" s="12"/>
      <c r="AC778" s="12"/>
      <c r="AD778" s="12"/>
      <c r="AE778" s="12"/>
      <c r="AR778" s="199" t="s">
        <v>80</v>
      </c>
      <c r="AT778" s="200" t="s">
        <v>71</v>
      </c>
      <c r="AU778" s="200" t="s">
        <v>168</v>
      </c>
      <c r="AY778" s="199" t="s">
        <v>158</v>
      </c>
      <c r="BK778" s="201">
        <f>SUM(BK779:BK794)</f>
        <v>0</v>
      </c>
    </row>
    <row r="779" s="2" customFormat="1" ht="24.15" customHeight="1">
      <c r="A779" s="38"/>
      <c r="B779" s="39"/>
      <c r="C779" s="204" t="s">
        <v>553</v>
      </c>
      <c r="D779" s="204" t="s">
        <v>162</v>
      </c>
      <c r="E779" s="205" t="s">
        <v>185</v>
      </c>
      <c r="F779" s="206" t="s">
        <v>186</v>
      </c>
      <c r="G779" s="207" t="s">
        <v>165</v>
      </c>
      <c r="H779" s="208">
        <v>152.68000000000001</v>
      </c>
      <c r="I779" s="209"/>
      <c r="J779" s="210">
        <f>ROUND(I779*H779,2)</f>
        <v>0</v>
      </c>
      <c r="K779" s="206" t="s">
        <v>166</v>
      </c>
      <c r="L779" s="44"/>
      <c r="M779" s="211" t="s">
        <v>19</v>
      </c>
      <c r="N779" s="212" t="s">
        <v>44</v>
      </c>
      <c r="O779" s="84"/>
      <c r="P779" s="213">
        <f>O779*H779</f>
        <v>0</v>
      </c>
      <c r="Q779" s="213">
        <v>0.00025999999999999998</v>
      </c>
      <c r="R779" s="213">
        <f>Q779*H779</f>
        <v>0.039696799999999997</v>
      </c>
      <c r="S779" s="213">
        <v>0</v>
      </c>
      <c r="T779" s="214">
        <f>S779*H779</f>
        <v>0</v>
      </c>
      <c r="U779" s="38"/>
      <c r="V779" s="38"/>
      <c r="W779" s="38"/>
      <c r="X779" s="38"/>
      <c r="Y779" s="38"/>
      <c r="Z779" s="38"/>
      <c r="AA779" s="38"/>
      <c r="AB779" s="38"/>
      <c r="AC779" s="38"/>
      <c r="AD779" s="38"/>
      <c r="AE779" s="38"/>
      <c r="AR779" s="215" t="s">
        <v>167</v>
      </c>
      <c r="AT779" s="215" t="s">
        <v>162</v>
      </c>
      <c r="AU779" s="215" t="s">
        <v>161</v>
      </c>
      <c r="AY779" s="17" t="s">
        <v>158</v>
      </c>
      <c r="BE779" s="216">
        <f>IF(N779="základní",J779,0)</f>
        <v>0</v>
      </c>
      <c r="BF779" s="216">
        <f>IF(N779="snížená",J779,0)</f>
        <v>0</v>
      </c>
      <c r="BG779" s="216">
        <f>IF(N779="zákl. přenesená",J779,0)</f>
        <v>0</v>
      </c>
      <c r="BH779" s="216">
        <f>IF(N779="sníž. přenesená",J779,0)</f>
        <v>0</v>
      </c>
      <c r="BI779" s="216">
        <f>IF(N779="nulová",J779,0)</f>
        <v>0</v>
      </c>
      <c r="BJ779" s="17" t="s">
        <v>168</v>
      </c>
      <c r="BK779" s="216">
        <f>ROUND(I779*H779,2)</f>
        <v>0</v>
      </c>
      <c r="BL779" s="17" t="s">
        <v>167</v>
      </c>
      <c r="BM779" s="215" t="s">
        <v>554</v>
      </c>
    </row>
    <row r="780" s="13" customFormat="1">
      <c r="A780" s="13"/>
      <c r="B780" s="222"/>
      <c r="C780" s="223"/>
      <c r="D780" s="217" t="s">
        <v>172</v>
      </c>
      <c r="E780" s="224" t="s">
        <v>19</v>
      </c>
      <c r="F780" s="225" t="s">
        <v>555</v>
      </c>
      <c r="G780" s="223"/>
      <c r="H780" s="224" t="s">
        <v>19</v>
      </c>
      <c r="I780" s="226"/>
      <c r="J780" s="223"/>
      <c r="K780" s="223"/>
      <c r="L780" s="227"/>
      <c r="M780" s="228"/>
      <c r="N780" s="229"/>
      <c r="O780" s="229"/>
      <c r="P780" s="229"/>
      <c r="Q780" s="229"/>
      <c r="R780" s="229"/>
      <c r="S780" s="229"/>
      <c r="T780" s="230"/>
      <c r="U780" s="13"/>
      <c r="V780" s="13"/>
      <c r="W780" s="13"/>
      <c r="X780" s="13"/>
      <c r="Y780" s="13"/>
      <c r="Z780" s="13"/>
      <c r="AA780" s="13"/>
      <c r="AB780" s="13"/>
      <c r="AC780" s="13"/>
      <c r="AD780" s="13"/>
      <c r="AE780" s="13"/>
      <c r="AT780" s="231" t="s">
        <v>172</v>
      </c>
      <c r="AU780" s="231" t="s">
        <v>161</v>
      </c>
      <c r="AV780" s="13" t="s">
        <v>80</v>
      </c>
      <c r="AW780" s="13" t="s">
        <v>33</v>
      </c>
      <c r="AX780" s="13" t="s">
        <v>72</v>
      </c>
      <c r="AY780" s="231" t="s">
        <v>158</v>
      </c>
    </row>
    <row r="781" s="14" customFormat="1">
      <c r="A781" s="14"/>
      <c r="B781" s="232"/>
      <c r="C781" s="233"/>
      <c r="D781" s="217" t="s">
        <v>172</v>
      </c>
      <c r="E781" s="234" t="s">
        <v>19</v>
      </c>
      <c r="F781" s="235" t="s">
        <v>497</v>
      </c>
      <c r="G781" s="233"/>
      <c r="H781" s="236">
        <v>138.80000000000001</v>
      </c>
      <c r="I781" s="237"/>
      <c r="J781" s="233"/>
      <c r="K781" s="233"/>
      <c r="L781" s="238"/>
      <c r="M781" s="239"/>
      <c r="N781" s="240"/>
      <c r="O781" s="240"/>
      <c r="P781" s="240"/>
      <c r="Q781" s="240"/>
      <c r="R781" s="240"/>
      <c r="S781" s="240"/>
      <c r="T781" s="241"/>
      <c r="U781" s="14"/>
      <c r="V781" s="14"/>
      <c r="W781" s="14"/>
      <c r="X781" s="14"/>
      <c r="Y781" s="14"/>
      <c r="Z781" s="14"/>
      <c r="AA781" s="14"/>
      <c r="AB781" s="14"/>
      <c r="AC781" s="14"/>
      <c r="AD781" s="14"/>
      <c r="AE781" s="14"/>
      <c r="AT781" s="242" t="s">
        <v>172</v>
      </c>
      <c r="AU781" s="242" t="s">
        <v>161</v>
      </c>
      <c r="AV781" s="14" t="s">
        <v>168</v>
      </c>
      <c r="AW781" s="14" t="s">
        <v>33</v>
      </c>
      <c r="AX781" s="14" t="s">
        <v>80</v>
      </c>
      <c r="AY781" s="242" t="s">
        <v>158</v>
      </c>
    </row>
    <row r="782" s="14" customFormat="1">
      <c r="A782" s="14"/>
      <c r="B782" s="232"/>
      <c r="C782" s="233"/>
      <c r="D782" s="217" t="s">
        <v>172</v>
      </c>
      <c r="E782" s="233"/>
      <c r="F782" s="235" t="s">
        <v>556</v>
      </c>
      <c r="G782" s="233"/>
      <c r="H782" s="236">
        <v>152.68000000000001</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172</v>
      </c>
      <c r="AU782" s="242" t="s">
        <v>161</v>
      </c>
      <c r="AV782" s="14" t="s">
        <v>168</v>
      </c>
      <c r="AW782" s="14" t="s">
        <v>4</v>
      </c>
      <c r="AX782" s="14" t="s">
        <v>80</v>
      </c>
      <c r="AY782" s="242" t="s">
        <v>158</v>
      </c>
    </row>
    <row r="783" s="2" customFormat="1" ht="49.05" customHeight="1">
      <c r="A783" s="38"/>
      <c r="B783" s="39"/>
      <c r="C783" s="204" t="s">
        <v>557</v>
      </c>
      <c r="D783" s="204" t="s">
        <v>162</v>
      </c>
      <c r="E783" s="205" t="s">
        <v>200</v>
      </c>
      <c r="F783" s="206" t="s">
        <v>201</v>
      </c>
      <c r="G783" s="207" t="s">
        <v>165</v>
      </c>
      <c r="H783" s="208">
        <v>33.840000000000003</v>
      </c>
      <c r="I783" s="209"/>
      <c r="J783" s="210">
        <f>ROUND(I783*H783,2)</f>
        <v>0</v>
      </c>
      <c r="K783" s="206" t="s">
        <v>166</v>
      </c>
      <c r="L783" s="44"/>
      <c r="M783" s="211" t="s">
        <v>19</v>
      </c>
      <c r="N783" s="212" t="s">
        <v>44</v>
      </c>
      <c r="O783" s="84"/>
      <c r="P783" s="213">
        <f>O783*H783</f>
        <v>0</v>
      </c>
      <c r="Q783" s="213">
        <v>0.0093900000000000008</v>
      </c>
      <c r="R783" s="213">
        <f>Q783*H783</f>
        <v>0.31775760000000008</v>
      </c>
      <c r="S783" s="213">
        <v>0</v>
      </c>
      <c r="T783" s="214">
        <f>S783*H783</f>
        <v>0</v>
      </c>
      <c r="U783" s="38"/>
      <c r="V783" s="38"/>
      <c r="W783" s="38"/>
      <c r="X783" s="38"/>
      <c r="Y783" s="38"/>
      <c r="Z783" s="38"/>
      <c r="AA783" s="38"/>
      <c r="AB783" s="38"/>
      <c r="AC783" s="38"/>
      <c r="AD783" s="38"/>
      <c r="AE783" s="38"/>
      <c r="AR783" s="215" t="s">
        <v>167</v>
      </c>
      <c r="AT783" s="215" t="s">
        <v>162</v>
      </c>
      <c r="AU783" s="215" t="s">
        <v>161</v>
      </c>
      <c r="AY783" s="17" t="s">
        <v>158</v>
      </c>
      <c r="BE783" s="216">
        <f>IF(N783="základní",J783,0)</f>
        <v>0</v>
      </c>
      <c r="BF783" s="216">
        <f>IF(N783="snížená",J783,0)</f>
        <v>0</v>
      </c>
      <c r="BG783" s="216">
        <f>IF(N783="zákl. přenesená",J783,0)</f>
        <v>0</v>
      </c>
      <c r="BH783" s="216">
        <f>IF(N783="sníž. přenesená",J783,0)</f>
        <v>0</v>
      </c>
      <c r="BI783" s="216">
        <f>IF(N783="nulová",J783,0)</f>
        <v>0</v>
      </c>
      <c r="BJ783" s="17" t="s">
        <v>168</v>
      </c>
      <c r="BK783" s="216">
        <f>ROUND(I783*H783,2)</f>
        <v>0</v>
      </c>
      <c r="BL783" s="17" t="s">
        <v>167</v>
      </c>
      <c r="BM783" s="215" t="s">
        <v>558</v>
      </c>
    </row>
    <row r="784" s="2" customFormat="1">
      <c r="A784" s="38"/>
      <c r="B784" s="39"/>
      <c r="C784" s="40"/>
      <c r="D784" s="217" t="s">
        <v>170</v>
      </c>
      <c r="E784" s="40"/>
      <c r="F784" s="218" t="s">
        <v>203</v>
      </c>
      <c r="G784" s="40"/>
      <c r="H784" s="40"/>
      <c r="I784" s="219"/>
      <c r="J784" s="40"/>
      <c r="K784" s="40"/>
      <c r="L784" s="44"/>
      <c r="M784" s="220"/>
      <c r="N784" s="221"/>
      <c r="O784" s="84"/>
      <c r="P784" s="84"/>
      <c r="Q784" s="84"/>
      <c r="R784" s="84"/>
      <c r="S784" s="84"/>
      <c r="T784" s="85"/>
      <c r="U784" s="38"/>
      <c r="V784" s="38"/>
      <c r="W784" s="38"/>
      <c r="X784" s="38"/>
      <c r="Y784" s="38"/>
      <c r="Z784" s="38"/>
      <c r="AA784" s="38"/>
      <c r="AB784" s="38"/>
      <c r="AC784" s="38"/>
      <c r="AD784" s="38"/>
      <c r="AE784" s="38"/>
      <c r="AT784" s="17" t="s">
        <v>170</v>
      </c>
      <c r="AU784" s="17" t="s">
        <v>161</v>
      </c>
    </row>
    <row r="785" s="13" customFormat="1">
      <c r="A785" s="13"/>
      <c r="B785" s="222"/>
      <c r="C785" s="223"/>
      <c r="D785" s="217" t="s">
        <v>172</v>
      </c>
      <c r="E785" s="224" t="s">
        <v>19</v>
      </c>
      <c r="F785" s="225" t="s">
        <v>559</v>
      </c>
      <c r="G785" s="223"/>
      <c r="H785" s="224" t="s">
        <v>19</v>
      </c>
      <c r="I785" s="226"/>
      <c r="J785" s="223"/>
      <c r="K785" s="223"/>
      <c r="L785" s="227"/>
      <c r="M785" s="228"/>
      <c r="N785" s="229"/>
      <c r="O785" s="229"/>
      <c r="P785" s="229"/>
      <c r="Q785" s="229"/>
      <c r="R785" s="229"/>
      <c r="S785" s="229"/>
      <c r="T785" s="230"/>
      <c r="U785" s="13"/>
      <c r="V785" s="13"/>
      <c r="W785" s="13"/>
      <c r="X785" s="13"/>
      <c r="Y785" s="13"/>
      <c r="Z785" s="13"/>
      <c r="AA785" s="13"/>
      <c r="AB785" s="13"/>
      <c r="AC785" s="13"/>
      <c r="AD785" s="13"/>
      <c r="AE785" s="13"/>
      <c r="AT785" s="231" t="s">
        <v>172</v>
      </c>
      <c r="AU785" s="231" t="s">
        <v>161</v>
      </c>
      <c r="AV785" s="13" t="s">
        <v>80</v>
      </c>
      <c r="AW785" s="13" t="s">
        <v>33</v>
      </c>
      <c r="AX785" s="13" t="s">
        <v>72</v>
      </c>
      <c r="AY785" s="231" t="s">
        <v>158</v>
      </c>
    </row>
    <row r="786" s="14" customFormat="1">
      <c r="A786" s="14"/>
      <c r="B786" s="232"/>
      <c r="C786" s="233"/>
      <c r="D786" s="217" t="s">
        <v>172</v>
      </c>
      <c r="E786" s="234" t="s">
        <v>19</v>
      </c>
      <c r="F786" s="235" t="s">
        <v>560</v>
      </c>
      <c r="G786" s="233"/>
      <c r="H786" s="236">
        <v>33.840000000000003</v>
      </c>
      <c r="I786" s="237"/>
      <c r="J786" s="233"/>
      <c r="K786" s="233"/>
      <c r="L786" s="238"/>
      <c r="M786" s="239"/>
      <c r="N786" s="240"/>
      <c r="O786" s="240"/>
      <c r="P786" s="240"/>
      <c r="Q786" s="240"/>
      <c r="R786" s="240"/>
      <c r="S786" s="240"/>
      <c r="T786" s="241"/>
      <c r="U786" s="14"/>
      <c r="V786" s="14"/>
      <c r="W786" s="14"/>
      <c r="X786" s="14"/>
      <c r="Y786" s="14"/>
      <c r="Z786" s="14"/>
      <c r="AA786" s="14"/>
      <c r="AB786" s="14"/>
      <c r="AC786" s="14"/>
      <c r="AD786" s="14"/>
      <c r="AE786" s="14"/>
      <c r="AT786" s="242" t="s">
        <v>172</v>
      </c>
      <c r="AU786" s="242" t="s">
        <v>161</v>
      </c>
      <c r="AV786" s="14" t="s">
        <v>168</v>
      </c>
      <c r="AW786" s="14" t="s">
        <v>33</v>
      </c>
      <c r="AX786" s="14" t="s">
        <v>80</v>
      </c>
      <c r="AY786" s="242" t="s">
        <v>158</v>
      </c>
    </row>
    <row r="787" s="2" customFormat="1" ht="24.15" customHeight="1">
      <c r="A787" s="38"/>
      <c r="B787" s="39"/>
      <c r="C787" s="254" t="s">
        <v>561</v>
      </c>
      <c r="D787" s="254" t="s">
        <v>205</v>
      </c>
      <c r="E787" s="255" t="s">
        <v>562</v>
      </c>
      <c r="F787" s="256" t="s">
        <v>563</v>
      </c>
      <c r="G787" s="257" t="s">
        <v>165</v>
      </c>
      <c r="H787" s="258">
        <v>34.517000000000003</v>
      </c>
      <c r="I787" s="259"/>
      <c r="J787" s="260">
        <f>ROUND(I787*H787,2)</f>
        <v>0</v>
      </c>
      <c r="K787" s="256" t="s">
        <v>166</v>
      </c>
      <c r="L787" s="261"/>
      <c r="M787" s="262" t="s">
        <v>19</v>
      </c>
      <c r="N787" s="263" t="s">
        <v>44</v>
      </c>
      <c r="O787" s="84"/>
      <c r="P787" s="213">
        <f>O787*H787</f>
        <v>0</v>
      </c>
      <c r="Q787" s="213">
        <v>0.0060000000000000001</v>
      </c>
      <c r="R787" s="213">
        <f>Q787*H787</f>
        <v>0.20710200000000004</v>
      </c>
      <c r="S787" s="213">
        <v>0</v>
      </c>
      <c r="T787" s="214">
        <f>S787*H787</f>
        <v>0</v>
      </c>
      <c r="U787" s="38"/>
      <c r="V787" s="38"/>
      <c r="W787" s="38"/>
      <c r="X787" s="38"/>
      <c r="Y787" s="38"/>
      <c r="Z787" s="38"/>
      <c r="AA787" s="38"/>
      <c r="AB787" s="38"/>
      <c r="AC787" s="38"/>
      <c r="AD787" s="38"/>
      <c r="AE787" s="38"/>
      <c r="AR787" s="215" t="s">
        <v>204</v>
      </c>
      <c r="AT787" s="215" t="s">
        <v>205</v>
      </c>
      <c r="AU787" s="215" t="s">
        <v>161</v>
      </c>
      <c r="AY787" s="17" t="s">
        <v>158</v>
      </c>
      <c r="BE787" s="216">
        <f>IF(N787="základní",J787,0)</f>
        <v>0</v>
      </c>
      <c r="BF787" s="216">
        <f>IF(N787="snížená",J787,0)</f>
        <v>0</v>
      </c>
      <c r="BG787" s="216">
        <f>IF(N787="zákl. přenesená",J787,0)</f>
        <v>0</v>
      </c>
      <c r="BH787" s="216">
        <f>IF(N787="sníž. přenesená",J787,0)</f>
        <v>0</v>
      </c>
      <c r="BI787" s="216">
        <f>IF(N787="nulová",J787,0)</f>
        <v>0</v>
      </c>
      <c r="BJ787" s="17" t="s">
        <v>168</v>
      </c>
      <c r="BK787" s="216">
        <f>ROUND(I787*H787,2)</f>
        <v>0</v>
      </c>
      <c r="BL787" s="17" t="s">
        <v>167</v>
      </c>
      <c r="BM787" s="215" t="s">
        <v>564</v>
      </c>
    </row>
    <row r="788" s="14" customFormat="1">
      <c r="A788" s="14"/>
      <c r="B788" s="232"/>
      <c r="C788" s="233"/>
      <c r="D788" s="217" t="s">
        <v>172</v>
      </c>
      <c r="E788" s="233"/>
      <c r="F788" s="235" t="s">
        <v>565</v>
      </c>
      <c r="G788" s="233"/>
      <c r="H788" s="236">
        <v>34.517000000000003</v>
      </c>
      <c r="I788" s="237"/>
      <c r="J788" s="233"/>
      <c r="K788" s="233"/>
      <c r="L788" s="238"/>
      <c r="M788" s="239"/>
      <c r="N788" s="240"/>
      <c r="O788" s="240"/>
      <c r="P788" s="240"/>
      <c r="Q788" s="240"/>
      <c r="R788" s="240"/>
      <c r="S788" s="240"/>
      <c r="T788" s="241"/>
      <c r="U788" s="14"/>
      <c r="V788" s="14"/>
      <c r="W788" s="14"/>
      <c r="X788" s="14"/>
      <c r="Y788" s="14"/>
      <c r="Z788" s="14"/>
      <c r="AA788" s="14"/>
      <c r="AB788" s="14"/>
      <c r="AC788" s="14"/>
      <c r="AD788" s="14"/>
      <c r="AE788" s="14"/>
      <c r="AT788" s="242" t="s">
        <v>172</v>
      </c>
      <c r="AU788" s="242" t="s">
        <v>161</v>
      </c>
      <c r="AV788" s="14" t="s">
        <v>168</v>
      </c>
      <c r="AW788" s="14" t="s">
        <v>4</v>
      </c>
      <c r="AX788" s="14" t="s">
        <v>80</v>
      </c>
      <c r="AY788" s="242" t="s">
        <v>158</v>
      </c>
    </row>
    <row r="789" s="2" customFormat="1" ht="49.05" customHeight="1">
      <c r="A789" s="38"/>
      <c r="B789" s="39"/>
      <c r="C789" s="204" t="s">
        <v>566</v>
      </c>
      <c r="D789" s="204" t="s">
        <v>162</v>
      </c>
      <c r="E789" s="205" t="s">
        <v>567</v>
      </c>
      <c r="F789" s="206" t="s">
        <v>568</v>
      </c>
      <c r="G789" s="207" t="s">
        <v>165</v>
      </c>
      <c r="H789" s="208">
        <v>138.80000000000001</v>
      </c>
      <c r="I789" s="209"/>
      <c r="J789" s="210">
        <f>ROUND(I789*H789,2)</f>
        <v>0</v>
      </c>
      <c r="K789" s="206" t="s">
        <v>166</v>
      </c>
      <c r="L789" s="44"/>
      <c r="M789" s="211" t="s">
        <v>19</v>
      </c>
      <c r="N789" s="212" t="s">
        <v>44</v>
      </c>
      <c r="O789" s="84"/>
      <c r="P789" s="213">
        <f>O789*H789</f>
        <v>0</v>
      </c>
      <c r="Q789" s="213">
        <v>0.0095999999999999992</v>
      </c>
      <c r="R789" s="213">
        <f>Q789*H789</f>
        <v>1.3324799999999999</v>
      </c>
      <c r="S789" s="213">
        <v>0</v>
      </c>
      <c r="T789" s="214">
        <f>S789*H789</f>
        <v>0</v>
      </c>
      <c r="U789" s="38"/>
      <c r="V789" s="38"/>
      <c r="W789" s="38"/>
      <c r="X789" s="38"/>
      <c r="Y789" s="38"/>
      <c r="Z789" s="38"/>
      <c r="AA789" s="38"/>
      <c r="AB789" s="38"/>
      <c r="AC789" s="38"/>
      <c r="AD789" s="38"/>
      <c r="AE789" s="38"/>
      <c r="AR789" s="215" t="s">
        <v>167</v>
      </c>
      <c r="AT789" s="215" t="s">
        <v>162</v>
      </c>
      <c r="AU789" s="215" t="s">
        <v>161</v>
      </c>
      <c r="AY789" s="17" t="s">
        <v>158</v>
      </c>
      <c r="BE789" s="216">
        <f>IF(N789="základní",J789,0)</f>
        <v>0</v>
      </c>
      <c r="BF789" s="216">
        <f>IF(N789="snížená",J789,0)</f>
        <v>0</v>
      </c>
      <c r="BG789" s="216">
        <f>IF(N789="zákl. přenesená",J789,0)</f>
        <v>0</v>
      </c>
      <c r="BH789" s="216">
        <f>IF(N789="sníž. přenesená",J789,0)</f>
        <v>0</v>
      </c>
      <c r="BI789" s="216">
        <f>IF(N789="nulová",J789,0)</f>
        <v>0</v>
      </c>
      <c r="BJ789" s="17" t="s">
        <v>168</v>
      </c>
      <c r="BK789" s="216">
        <f>ROUND(I789*H789,2)</f>
        <v>0</v>
      </c>
      <c r="BL789" s="17" t="s">
        <v>167</v>
      </c>
      <c r="BM789" s="215" t="s">
        <v>569</v>
      </c>
    </row>
    <row r="790" s="2" customFormat="1">
      <c r="A790" s="38"/>
      <c r="B790" s="39"/>
      <c r="C790" s="40"/>
      <c r="D790" s="217" t="s">
        <v>170</v>
      </c>
      <c r="E790" s="40"/>
      <c r="F790" s="218" t="s">
        <v>203</v>
      </c>
      <c r="G790" s="40"/>
      <c r="H790" s="40"/>
      <c r="I790" s="219"/>
      <c r="J790" s="40"/>
      <c r="K790" s="40"/>
      <c r="L790" s="44"/>
      <c r="M790" s="220"/>
      <c r="N790" s="221"/>
      <c r="O790" s="84"/>
      <c r="P790" s="84"/>
      <c r="Q790" s="84"/>
      <c r="R790" s="84"/>
      <c r="S790" s="84"/>
      <c r="T790" s="85"/>
      <c r="U790" s="38"/>
      <c r="V790" s="38"/>
      <c r="W790" s="38"/>
      <c r="X790" s="38"/>
      <c r="Y790" s="38"/>
      <c r="Z790" s="38"/>
      <c r="AA790" s="38"/>
      <c r="AB790" s="38"/>
      <c r="AC790" s="38"/>
      <c r="AD790" s="38"/>
      <c r="AE790" s="38"/>
      <c r="AT790" s="17" t="s">
        <v>170</v>
      </c>
      <c r="AU790" s="17" t="s">
        <v>161</v>
      </c>
    </row>
    <row r="791" s="13" customFormat="1">
      <c r="A791" s="13"/>
      <c r="B791" s="222"/>
      <c r="C791" s="223"/>
      <c r="D791" s="217" t="s">
        <v>172</v>
      </c>
      <c r="E791" s="224" t="s">
        <v>19</v>
      </c>
      <c r="F791" s="225" t="s">
        <v>555</v>
      </c>
      <c r="G791" s="223"/>
      <c r="H791" s="224" t="s">
        <v>19</v>
      </c>
      <c r="I791" s="226"/>
      <c r="J791" s="223"/>
      <c r="K791" s="223"/>
      <c r="L791" s="227"/>
      <c r="M791" s="228"/>
      <c r="N791" s="229"/>
      <c r="O791" s="229"/>
      <c r="P791" s="229"/>
      <c r="Q791" s="229"/>
      <c r="R791" s="229"/>
      <c r="S791" s="229"/>
      <c r="T791" s="230"/>
      <c r="U791" s="13"/>
      <c r="V791" s="13"/>
      <c r="W791" s="13"/>
      <c r="X791" s="13"/>
      <c r="Y791" s="13"/>
      <c r="Z791" s="13"/>
      <c r="AA791" s="13"/>
      <c r="AB791" s="13"/>
      <c r="AC791" s="13"/>
      <c r="AD791" s="13"/>
      <c r="AE791" s="13"/>
      <c r="AT791" s="231" t="s">
        <v>172</v>
      </c>
      <c r="AU791" s="231" t="s">
        <v>161</v>
      </c>
      <c r="AV791" s="13" t="s">
        <v>80</v>
      </c>
      <c r="AW791" s="13" t="s">
        <v>33</v>
      </c>
      <c r="AX791" s="13" t="s">
        <v>72</v>
      </c>
      <c r="AY791" s="231" t="s">
        <v>158</v>
      </c>
    </row>
    <row r="792" s="14" customFormat="1">
      <c r="A792" s="14"/>
      <c r="B792" s="232"/>
      <c r="C792" s="233"/>
      <c r="D792" s="217" t="s">
        <v>172</v>
      </c>
      <c r="E792" s="234" t="s">
        <v>19</v>
      </c>
      <c r="F792" s="235" t="s">
        <v>497</v>
      </c>
      <c r="G792" s="233"/>
      <c r="H792" s="236">
        <v>138.80000000000001</v>
      </c>
      <c r="I792" s="237"/>
      <c r="J792" s="233"/>
      <c r="K792" s="233"/>
      <c r="L792" s="238"/>
      <c r="M792" s="239"/>
      <c r="N792" s="240"/>
      <c r="O792" s="240"/>
      <c r="P792" s="240"/>
      <c r="Q792" s="240"/>
      <c r="R792" s="240"/>
      <c r="S792" s="240"/>
      <c r="T792" s="241"/>
      <c r="U792" s="14"/>
      <c r="V792" s="14"/>
      <c r="W792" s="14"/>
      <c r="X792" s="14"/>
      <c r="Y792" s="14"/>
      <c r="Z792" s="14"/>
      <c r="AA792" s="14"/>
      <c r="AB792" s="14"/>
      <c r="AC792" s="14"/>
      <c r="AD792" s="14"/>
      <c r="AE792" s="14"/>
      <c r="AT792" s="242" t="s">
        <v>172</v>
      </c>
      <c r="AU792" s="242" t="s">
        <v>161</v>
      </c>
      <c r="AV792" s="14" t="s">
        <v>168</v>
      </c>
      <c r="AW792" s="14" t="s">
        <v>33</v>
      </c>
      <c r="AX792" s="14" t="s">
        <v>80</v>
      </c>
      <c r="AY792" s="242" t="s">
        <v>158</v>
      </c>
    </row>
    <row r="793" s="2" customFormat="1" ht="37.8" customHeight="1">
      <c r="A793" s="38"/>
      <c r="B793" s="39"/>
      <c r="C793" s="254" t="s">
        <v>425</v>
      </c>
      <c r="D793" s="254" t="s">
        <v>205</v>
      </c>
      <c r="E793" s="255" t="s">
        <v>570</v>
      </c>
      <c r="F793" s="256" t="s">
        <v>571</v>
      </c>
      <c r="G793" s="257" t="s">
        <v>165</v>
      </c>
      <c r="H793" s="258">
        <v>152.68000000000001</v>
      </c>
      <c r="I793" s="259"/>
      <c r="J793" s="260">
        <f>ROUND(I793*H793,2)</f>
        <v>0</v>
      </c>
      <c r="K793" s="256" t="s">
        <v>166</v>
      </c>
      <c r="L793" s="261"/>
      <c r="M793" s="262" t="s">
        <v>19</v>
      </c>
      <c r="N793" s="263" t="s">
        <v>44</v>
      </c>
      <c r="O793" s="84"/>
      <c r="P793" s="213">
        <f>O793*H793</f>
        <v>0</v>
      </c>
      <c r="Q793" s="213">
        <v>0.012</v>
      </c>
      <c r="R793" s="213">
        <f>Q793*H793</f>
        <v>1.83216</v>
      </c>
      <c r="S793" s="213">
        <v>0</v>
      </c>
      <c r="T793" s="214">
        <f>S793*H793</f>
        <v>0</v>
      </c>
      <c r="U793" s="38"/>
      <c r="V793" s="38"/>
      <c r="W793" s="38"/>
      <c r="X793" s="38"/>
      <c r="Y793" s="38"/>
      <c r="Z793" s="38"/>
      <c r="AA793" s="38"/>
      <c r="AB793" s="38"/>
      <c r="AC793" s="38"/>
      <c r="AD793" s="38"/>
      <c r="AE793" s="38"/>
      <c r="AR793" s="215" t="s">
        <v>204</v>
      </c>
      <c r="AT793" s="215" t="s">
        <v>205</v>
      </c>
      <c r="AU793" s="215" t="s">
        <v>161</v>
      </c>
      <c r="AY793" s="17" t="s">
        <v>158</v>
      </c>
      <c r="BE793" s="216">
        <f>IF(N793="základní",J793,0)</f>
        <v>0</v>
      </c>
      <c r="BF793" s="216">
        <f>IF(N793="snížená",J793,0)</f>
        <v>0</v>
      </c>
      <c r="BG793" s="216">
        <f>IF(N793="zákl. přenesená",J793,0)</f>
        <v>0</v>
      </c>
      <c r="BH793" s="216">
        <f>IF(N793="sníž. přenesená",J793,0)</f>
        <v>0</v>
      </c>
      <c r="BI793" s="216">
        <f>IF(N793="nulová",J793,0)</f>
        <v>0</v>
      </c>
      <c r="BJ793" s="17" t="s">
        <v>168</v>
      </c>
      <c r="BK793" s="216">
        <f>ROUND(I793*H793,2)</f>
        <v>0</v>
      </c>
      <c r="BL793" s="17" t="s">
        <v>167</v>
      </c>
      <c r="BM793" s="215" t="s">
        <v>572</v>
      </c>
    </row>
    <row r="794" s="14" customFormat="1">
      <c r="A794" s="14"/>
      <c r="B794" s="232"/>
      <c r="C794" s="233"/>
      <c r="D794" s="217" t="s">
        <v>172</v>
      </c>
      <c r="E794" s="233"/>
      <c r="F794" s="235" t="s">
        <v>556</v>
      </c>
      <c r="G794" s="233"/>
      <c r="H794" s="236">
        <v>152.68000000000001</v>
      </c>
      <c r="I794" s="237"/>
      <c r="J794" s="233"/>
      <c r="K794" s="233"/>
      <c r="L794" s="238"/>
      <c r="M794" s="239"/>
      <c r="N794" s="240"/>
      <c r="O794" s="240"/>
      <c r="P794" s="240"/>
      <c r="Q794" s="240"/>
      <c r="R794" s="240"/>
      <c r="S794" s="240"/>
      <c r="T794" s="241"/>
      <c r="U794" s="14"/>
      <c r="V794" s="14"/>
      <c r="W794" s="14"/>
      <c r="X794" s="14"/>
      <c r="Y794" s="14"/>
      <c r="Z794" s="14"/>
      <c r="AA794" s="14"/>
      <c r="AB794" s="14"/>
      <c r="AC794" s="14"/>
      <c r="AD794" s="14"/>
      <c r="AE794" s="14"/>
      <c r="AT794" s="242" t="s">
        <v>172</v>
      </c>
      <c r="AU794" s="242" t="s">
        <v>161</v>
      </c>
      <c r="AV794" s="14" t="s">
        <v>168</v>
      </c>
      <c r="AW794" s="14" t="s">
        <v>4</v>
      </c>
      <c r="AX794" s="14" t="s">
        <v>80</v>
      </c>
      <c r="AY794" s="242" t="s">
        <v>158</v>
      </c>
    </row>
    <row r="795" s="12" customFormat="1" ht="20.88" customHeight="1">
      <c r="A795" s="12"/>
      <c r="B795" s="188"/>
      <c r="C795" s="189"/>
      <c r="D795" s="190" t="s">
        <v>71</v>
      </c>
      <c r="E795" s="202" t="s">
        <v>573</v>
      </c>
      <c r="F795" s="202" t="s">
        <v>574</v>
      </c>
      <c r="G795" s="189"/>
      <c r="H795" s="189"/>
      <c r="I795" s="192"/>
      <c r="J795" s="203">
        <f>BK795</f>
        <v>0</v>
      </c>
      <c r="K795" s="189"/>
      <c r="L795" s="194"/>
      <c r="M795" s="195"/>
      <c r="N795" s="196"/>
      <c r="O795" s="196"/>
      <c r="P795" s="197">
        <f>SUM(P796:P800)</f>
        <v>0</v>
      </c>
      <c r="Q795" s="196"/>
      <c r="R795" s="197">
        <f>SUM(R796:R800)</f>
        <v>0.33579000000000003</v>
      </c>
      <c r="S795" s="196"/>
      <c r="T795" s="198">
        <f>SUM(T796:T800)</f>
        <v>0</v>
      </c>
      <c r="U795" s="12"/>
      <c r="V795" s="12"/>
      <c r="W795" s="12"/>
      <c r="X795" s="12"/>
      <c r="Y795" s="12"/>
      <c r="Z795" s="12"/>
      <c r="AA795" s="12"/>
      <c r="AB795" s="12"/>
      <c r="AC795" s="12"/>
      <c r="AD795" s="12"/>
      <c r="AE795" s="12"/>
      <c r="AR795" s="199" t="s">
        <v>80</v>
      </c>
      <c r="AT795" s="200" t="s">
        <v>71</v>
      </c>
      <c r="AU795" s="200" t="s">
        <v>168</v>
      </c>
      <c r="AY795" s="199" t="s">
        <v>158</v>
      </c>
      <c r="BK795" s="201">
        <f>SUM(BK796:BK800)</f>
        <v>0</v>
      </c>
    </row>
    <row r="796" s="2" customFormat="1" ht="24.15" customHeight="1">
      <c r="A796" s="38"/>
      <c r="B796" s="39"/>
      <c r="C796" s="204" t="s">
        <v>575</v>
      </c>
      <c r="D796" s="204" t="s">
        <v>162</v>
      </c>
      <c r="E796" s="205" t="s">
        <v>576</v>
      </c>
      <c r="F796" s="206" t="s">
        <v>577</v>
      </c>
      <c r="G796" s="207" t="s">
        <v>165</v>
      </c>
      <c r="H796" s="208">
        <v>5.3300000000000001</v>
      </c>
      <c r="I796" s="209"/>
      <c r="J796" s="210">
        <f>ROUND(I796*H796,2)</f>
        <v>0</v>
      </c>
      <c r="K796" s="206" t="s">
        <v>166</v>
      </c>
      <c r="L796" s="44"/>
      <c r="M796" s="211" t="s">
        <v>19</v>
      </c>
      <c r="N796" s="212" t="s">
        <v>44</v>
      </c>
      <c r="O796" s="84"/>
      <c r="P796" s="213">
        <f>O796*H796</f>
        <v>0</v>
      </c>
      <c r="Q796" s="213">
        <v>0.063</v>
      </c>
      <c r="R796" s="213">
        <f>Q796*H796</f>
        <v>0.33579000000000003</v>
      </c>
      <c r="S796" s="213">
        <v>0</v>
      </c>
      <c r="T796" s="214">
        <f>S796*H796</f>
        <v>0</v>
      </c>
      <c r="U796" s="38"/>
      <c r="V796" s="38"/>
      <c r="W796" s="38"/>
      <c r="X796" s="38"/>
      <c r="Y796" s="38"/>
      <c r="Z796" s="38"/>
      <c r="AA796" s="38"/>
      <c r="AB796" s="38"/>
      <c r="AC796" s="38"/>
      <c r="AD796" s="38"/>
      <c r="AE796" s="38"/>
      <c r="AR796" s="215" t="s">
        <v>167</v>
      </c>
      <c r="AT796" s="215" t="s">
        <v>162</v>
      </c>
      <c r="AU796" s="215" t="s">
        <v>161</v>
      </c>
      <c r="AY796" s="17" t="s">
        <v>158</v>
      </c>
      <c r="BE796" s="216">
        <f>IF(N796="základní",J796,0)</f>
        <v>0</v>
      </c>
      <c r="BF796" s="216">
        <f>IF(N796="snížená",J796,0)</f>
        <v>0</v>
      </c>
      <c r="BG796" s="216">
        <f>IF(N796="zákl. přenesená",J796,0)</f>
        <v>0</v>
      </c>
      <c r="BH796" s="216">
        <f>IF(N796="sníž. přenesená",J796,0)</f>
        <v>0</v>
      </c>
      <c r="BI796" s="216">
        <f>IF(N796="nulová",J796,0)</f>
        <v>0</v>
      </c>
      <c r="BJ796" s="17" t="s">
        <v>168</v>
      </c>
      <c r="BK796" s="216">
        <f>ROUND(I796*H796,2)</f>
        <v>0</v>
      </c>
      <c r="BL796" s="17" t="s">
        <v>167</v>
      </c>
      <c r="BM796" s="215" t="s">
        <v>578</v>
      </c>
    </row>
    <row r="797" s="2" customFormat="1">
      <c r="A797" s="38"/>
      <c r="B797" s="39"/>
      <c r="C797" s="40"/>
      <c r="D797" s="217" t="s">
        <v>170</v>
      </c>
      <c r="E797" s="40"/>
      <c r="F797" s="218" t="s">
        <v>579</v>
      </c>
      <c r="G797" s="40"/>
      <c r="H797" s="40"/>
      <c r="I797" s="219"/>
      <c r="J797" s="40"/>
      <c r="K797" s="40"/>
      <c r="L797" s="44"/>
      <c r="M797" s="220"/>
      <c r="N797" s="221"/>
      <c r="O797" s="84"/>
      <c r="P797" s="84"/>
      <c r="Q797" s="84"/>
      <c r="R797" s="84"/>
      <c r="S797" s="84"/>
      <c r="T797" s="85"/>
      <c r="U797" s="38"/>
      <c r="V797" s="38"/>
      <c r="W797" s="38"/>
      <c r="X797" s="38"/>
      <c r="Y797" s="38"/>
      <c r="Z797" s="38"/>
      <c r="AA797" s="38"/>
      <c r="AB797" s="38"/>
      <c r="AC797" s="38"/>
      <c r="AD797" s="38"/>
      <c r="AE797" s="38"/>
      <c r="AT797" s="17" t="s">
        <v>170</v>
      </c>
      <c r="AU797" s="17" t="s">
        <v>161</v>
      </c>
    </row>
    <row r="798" s="13" customFormat="1">
      <c r="A798" s="13"/>
      <c r="B798" s="222"/>
      <c r="C798" s="223"/>
      <c r="D798" s="217" t="s">
        <v>172</v>
      </c>
      <c r="E798" s="224" t="s">
        <v>19</v>
      </c>
      <c r="F798" s="225" t="s">
        <v>580</v>
      </c>
      <c r="G798" s="223"/>
      <c r="H798" s="224" t="s">
        <v>19</v>
      </c>
      <c r="I798" s="226"/>
      <c r="J798" s="223"/>
      <c r="K798" s="223"/>
      <c r="L798" s="227"/>
      <c r="M798" s="228"/>
      <c r="N798" s="229"/>
      <c r="O798" s="229"/>
      <c r="P798" s="229"/>
      <c r="Q798" s="229"/>
      <c r="R798" s="229"/>
      <c r="S798" s="229"/>
      <c r="T798" s="230"/>
      <c r="U798" s="13"/>
      <c r="V798" s="13"/>
      <c r="W798" s="13"/>
      <c r="X798" s="13"/>
      <c r="Y798" s="13"/>
      <c r="Z798" s="13"/>
      <c r="AA798" s="13"/>
      <c r="AB798" s="13"/>
      <c r="AC798" s="13"/>
      <c r="AD798" s="13"/>
      <c r="AE798" s="13"/>
      <c r="AT798" s="231" t="s">
        <v>172</v>
      </c>
      <c r="AU798" s="231" t="s">
        <v>161</v>
      </c>
      <c r="AV798" s="13" t="s">
        <v>80</v>
      </c>
      <c r="AW798" s="13" t="s">
        <v>33</v>
      </c>
      <c r="AX798" s="13" t="s">
        <v>72</v>
      </c>
      <c r="AY798" s="231" t="s">
        <v>158</v>
      </c>
    </row>
    <row r="799" s="14" customFormat="1">
      <c r="A799" s="14"/>
      <c r="B799" s="232"/>
      <c r="C799" s="233"/>
      <c r="D799" s="217" t="s">
        <v>172</v>
      </c>
      <c r="E799" s="234" t="s">
        <v>19</v>
      </c>
      <c r="F799" s="235" t="s">
        <v>581</v>
      </c>
      <c r="G799" s="233"/>
      <c r="H799" s="236">
        <v>5.3300000000000001</v>
      </c>
      <c r="I799" s="237"/>
      <c r="J799" s="233"/>
      <c r="K799" s="233"/>
      <c r="L799" s="238"/>
      <c r="M799" s="239"/>
      <c r="N799" s="240"/>
      <c r="O799" s="240"/>
      <c r="P799" s="240"/>
      <c r="Q799" s="240"/>
      <c r="R799" s="240"/>
      <c r="S799" s="240"/>
      <c r="T799" s="241"/>
      <c r="U799" s="14"/>
      <c r="V799" s="14"/>
      <c r="W799" s="14"/>
      <c r="X799" s="14"/>
      <c r="Y799" s="14"/>
      <c r="Z799" s="14"/>
      <c r="AA799" s="14"/>
      <c r="AB799" s="14"/>
      <c r="AC799" s="14"/>
      <c r="AD799" s="14"/>
      <c r="AE799" s="14"/>
      <c r="AT799" s="242" t="s">
        <v>172</v>
      </c>
      <c r="AU799" s="242" t="s">
        <v>161</v>
      </c>
      <c r="AV799" s="14" t="s">
        <v>168</v>
      </c>
      <c r="AW799" s="14" t="s">
        <v>33</v>
      </c>
      <c r="AX799" s="14" t="s">
        <v>80</v>
      </c>
      <c r="AY799" s="242" t="s">
        <v>158</v>
      </c>
    </row>
    <row r="800" s="2" customFormat="1" ht="24.15" customHeight="1">
      <c r="A800" s="38"/>
      <c r="B800" s="39"/>
      <c r="C800" s="204" t="s">
        <v>582</v>
      </c>
      <c r="D800" s="204" t="s">
        <v>162</v>
      </c>
      <c r="E800" s="205" t="s">
        <v>583</v>
      </c>
      <c r="F800" s="206" t="s">
        <v>584</v>
      </c>
      <c r="G800" s="207" t="s">
        <v>165</v>
      </c>
      <c r="H800" s="208">
        <v>5.3300000000000001</v>
      </c>
      <c r="I800" s="209"/>
      <c r="J800" s="210">
        <f>ROUND(I800*H800,2)</f>
        <v>0</v>
      </c>
      <c r="K800" s="206" t="s">
        <v>166</v>
      </c>
      <c r="L800" s="44"/>
      <c r="M800" s="211" t="s">
        <v>19</v>
      </c>
      <c r="N800" s="212" t="s">
        <v>44</v>
      </c>
      <c r="O800" s="84"/>
      <c r="P800" s="213">
        <f>O800*H800</f>
        <v>0</v>
      </c>
      <c r="Q800" s="213">
        <v>0</v>
      </c>
      <c r="R800" s="213">
        <f>Q800*H800</f>
        <v>0</v>
      </c>
      <c r="S800" s="213">
        <v>0</v>
      </c>
      <c r="T800" s="214">
        <f>S800*H800</f>
        <v>0</v>
      </c>
      <c r="U800" s="38"/>
      <c r="V800" s="38"/>
      <c r="W800" s="38"/>
      <c r="X800" s="38"/>
      <c r="Y800" s="38"/>
      <c r="Z800" s="38"/>
      <c r="AA800" s="38"/>
      <c r="AB800" s="38"/>
      <c r="AC800" s="38"/>
      <c r="AD800" s="38"/>
      <c r="AE800" s="38"/>
      <c r="AR800" s="215" t="s">
        <v>167</v>
      </c>
      <c r="AT800" s="215" t="s">
        <v>162</v>
      </c>
      <c r="AU800" s="215" t="s">
        <v>161</v>
      </c>
      <c r="AY800" s="17" t="s">
        <v>158</v>
      </c>
      <c r="BE800" s="216">
        <f>IF(N800="základní",J800,0)</f>
        <v>0</v>
      </c>
      <c r="BF800" s="216">
        <f>IF(N800="snížená",J800,0)</f>
        <v>0</v>
      </c>
      <c r="BG800" s="216">
        <f>IF(N800="zákl. přenesená",J800,0)</f>
        <v>0</v>
      </c>
      <c r="BH800" s="216">
        <f>IF(N800="sníž. přenesená",J800,0)</f>
        <v>0</v>
      </c>
      <c r="BI800" s="216">
        <f>IF(N800="nulová",J800,0)</f>
        <v>0</v>
      </c>
      <c r="BJ800" s="17" t="s">
        <v>168</v>
      </c>
      <c r="BK800" s="216">
        <f>ROUND(I800*H800,2)</f>
        <v>0</v>
      </c>
      <c r="BL800" s="17" t="s">
        <v>167</v>
      </c>
      <c r="BM800" s="215" t="s">
        <v>585</v>
      </c>
    </row>
    <row r="801" s="12" customFormat="1" ht="20.88" customHeight="1">
      <c r="A801" s="12"/>
      <c r="B801" s="188"/>
      <c r="C801" s="189"/>
      <c r="D801" s="190" t="s">
        <v>71</v>
      </c>
      <c r="E801" s="202" t="s">
        <v>586</v>
      </c>
      <c r="F801" s="202" t="s">
        <v>587</v>
      </c>
      <c r="G801" s="189"/>
      <c r="H801" s="189"/>
      <c r="I801" s="192"/>
      <c r="J801" s="203">
        <f>BK801</f>
        <v>0</v>
      </c>
      <c r="K801" s="189"/>
      <c r="L801" s="194"/>
      <c r="M801" s="195"/>
      <c r="N801" s="196"/>
      <c r="O801" s="196"/>
      <c r="P801" s="197">
        <f>SUM(P802:P857)</f>
        <v>0</v>
      </c>
      <c r="Q801" s="196"/>
      <c r="R801" s="197">
        <f>SUM(R802:R857)</f>
        <v>0</v>
      </c>
      <c r="S801" s="196"/>
      <c r="T801" s="198">
        <f>SUM(T802:T857)</f>
        <v>0</v>
      </c>
      <c r="U801" s="12"/>
      <c r="V801" s="12"/>
      <c r="W801" s="12"/>
      <c r="X801" s="12"/>
      <c r="Y801" s="12"/>
      <c r="Z801" s="12"/>
      <c r="AA801" s="12"/>
      <c r="AB801" s="12"/>
      <c r="AC801" s="12"/>
      <c r="AD801" s="12"/>
      <c r="AE801" s="12"/>
      <c r="AR801" s="199" t="s">
        <v>80</v>
      </c>
      <c r="AT801" s="200" t="s">
        <v>71</v>
      </c>
      <c r="AU801" s="200" t="s">
        <v>168</v>
      </c>
      <c r="AY801" s="199" t="s">
        <v>158</v>
      </c>
      <c r="BK801" s="201">
        <f>SUM(BK802:BK857)</f>
        <v>0</v>
      </c>
    </row>
    <row r="802" s="2" customFormat="1" ht="49.05" customHeight="1">
      <c r="A802" s="38"/>
      <c r="B802" s="39"/>
      <c r="C802" s="204" t="s">
        <v>588</v>
      </c>
      <c r="D802" s="204" t="s">
        <v>162</v>
      </c>
      <c r="E802" s="205" t="s">
        <v>589</v>
      </c>
      <c r="F802" s="206" t="s">
        <v>590</v>
      </c>
      <c r="G802" s="207" t="s">
        <v>165</v>
      </c>
      <c r="H802" s="208">
        <v>456</v>
      </c>
      <c r="I802" s="209"/>
      <c r="J802" s="210">
        <f>ROUND(I802*H802,2)</f>
        <v>0</v>
      </c>
      <c r="K802" s="206" t="s">
        <v>166</v>
      </c>
      <c r="L802" s="44"/>
      <c r="M802" s="211" t="s">
        <v>19</v>
      </c>
      <c r="N802" s="212" t="s">
        <v>44</v>
      </c>
      <c r="O802" s="84"/>
      <c r="P802" s="213">
        <f>O802*H802</f>
        <v>0</v>
      </c>
      <c r="Q802" s="213">
        <v>0</v>
      </c>
      <c r="R802" s="213">
        <f>Q802*H802</f>
        <v>0</v>
      </c>
      <c r="S802" s="213">
        <v>0</v>
      </c>
      <c r="T802" s="214">
        <f>S802*H802</f>
        <v>0</v>
      </c>
      <c r="U802" s="38"/>
      <c r="V802" s="38"/>
      <c r="W802" s="38"/>
      <c r="X802" s="38"/>
      <c r="Y802" s="38"/>
      <c r="Z802" s="38"/>
      <c r="AA802" s="38"/>
      <c r="AB802" s="38"/>
      <c r="AC802" s="38"/>
      <c r="AD802" s="38"/>
      <c r="AE802" s="38"/>
      <c r="AR802" s="215" t="s">
        <v>167</v>
      </c>
      <c r="AT802" s="215" t="s">
        <v>162</v>
      </c>
      <c r="AU802" s="215" t="s">
        <v>161</v>
      </c>
      <c r="AY802" s="17" t="s">
        <v>158</v>
      </c>
      <c r="BE802" s="216">
        <f>IF(N802="základní",J802,0)</f>
        <v>0</v>
      </c>
      <c r="BF802" s="216">
        <f>IF(N802="snížená",J802,0)</f>
        <v>0</v>
      </c>
      <c r="BG802" s="216">
        <f>IF(N802="zákl. přenesená",J802,0)</f>
        <v>0</v>
      </c>
      <c r="BH802" s="216">
        <f>IF(N802="sníž. přenesená",J802,0)</f>
        <v>0</v>
      </c>
      <c r="BI802" s="216">
        <f>IF(N802="nulová",J802,0)</f>
        <v>0</v>
      </c>
      <c r="BJ802" s="17" t="s">
        <v>168</v>
      </c>
      <c r="BK802" s="216">
        <f>ROUND(I802*H802,2)</f>
        <v>0</v>
      </c>
      <c r="BL802" s="17" t="s">
        <v>167</v>
      </c>
      <c r="BM802" s="215" t="s">
        <v>591</v>
      </c>
    </row>
    <row r="803" s="2" customFormat="1">
      <c r="A803" s="38"/>
      <c r="B803" s="39"/>
      <c r="C803" s="40"/>
      <c r="D803" s="217" t="s">
        <v>170</v>
      </c>
      <c r="E803" s="40"/>
      <c r="F803" s="218" t="s">
        <v>592</v>
      </c>
      <c r="G803" s="40"/>
      <c r="H803" s="40"/>
      <c r="I803" s="219"/>
      <c r="J803" s="40"/>
      <c r="K803" s="40"/>
      <c r="L803" s="44"/>
      <c r="M803" s="220"/>
      <c r="N803" s="221"/>
      <c r="O803" s="84"/>
      <c r="P803" s="84"/>
      <c r="Q803" s="84"/>
      <c r="R803" s="84"/>
      <c r="S803" s="84"/>
      <c r="T803" s="85"/>
      <c r="U803" s="38"/>
      <c r="V803" s="38"/>
      <c r="W803" s="38"/>
      <c r="X803" s="38"/>
      <c r="Y803" s="38"/>
      <c r="Z803" s="38"/>
      <c r="AA803" s="38"/>
      <c r="AB803" s="38"/>
      <c r="AC803" s="38"/>
      <c r="AD803" s="38"/>
      <c r="AE803" s="38"/>
      <c r="AT803" s="17" t="s">
        <v>170</v>
      </c>
      <c r="AU803" s="17" t="s">
        <v>161</v>
      </c>
    </row>
    <row r="804" s="13" customFormat="1">
      <c r="A804" s="13"/>
      <c r="B804" s="222"/>
      <c r="C804" s="223"/>
      <c r="D804" s="217" t="s">
        <v>172</v>
      </c>
      <c r="E804" s="224" t="s">
        <v>19</v>
      </c>
      <c r="F804" s="225" t="s">
        <v>593</v>
      </c>
      <c r="G804" s="223"/>
      <c r="H804" s="224" t="s">
        <v>19</v>
      </c>
      <c r="I804" s="226"/>
      <c r="J804" s="223"/>
      <c r="K804" s="223"/>
      <c r="L804" s="227"/>
      <c r="M804" s="228"/>
      <c r="N804" s="229"/>
      <c r="O804" s="229"/>
      <c r="P804" s="229"/>
      <c r="Q804" s="229"/>
      <c r="R804" s="229"/>
      <c r="S804" s="229"/>
      <c r="T804" s="230"/>
      <c r="U804" s="13"/>
      <c r="V804" s="13"/>
      <c r="W804" s="13"/>
      <c r="X804" s="13"/>
      <c r="Y804" s="13"/>
      <c r="Z804" s="13"/>
      <c r="AA804" s="13"/>
      <c r="AB804" s="13"/>
      <c r="AC804" s="13"/>
      <c r="AD804" s="13"/>
      <c r="AE804" s="13"/>
      <c r="AT804" s="231" t="s">
        <v>172</v>
      </c>
      <c r="AU804" s="231" t="s">
        <v>161</v>
      </c>
      <c r="AV804" s="13" t="s">
        <v>80</v>
      </c>
      <c r="AW804" s="13" t="s">
        <v>33</v>
      </c>
      <c r="AX804" s="13" t="s">
        <v>72</v>
      </c>
      <c r="AY804" s="231" t="s">
        <v>158</v>
      </c>
    </row>
    <row r="805" s="14" customFormat="1">
      <c r="A805" s="14"/>
      <c r="B805" s="232"/>
      <c r="C805" s="233"/>
      <c r="D805" s="217" t="s">
        <v>172</v>
      </c>
      <c r="E805" s="234" t="s">
        <v>19</v>
      </c>
      <c r="F805" s="235" t="s">
        <v>594</v>
      </c>
      <c r="G805" s="233"/>
      <c r="H805" s="236">
        <v>420</v>
      </c>
      <c r="I805" s="237"/>
      <c r="J805" s="233"/>
      <c r="K805" s="233"/>
      <c r="L805" s="238"/>
      <c r="M805" s="239"/>
      <c r="N805" s="240"/>
      <c r="O805" s="240"/>
      <c r="P805" s="240"/>
      <c r="Q805" s="240"/>
      <c r="R805" s="240"/>
      <c r="S805" s="240"/>
      <c r="T805" s="241"/>
      <c r="U805" s="14"/>
      <c r="V805" s="14"/>
      <c r="W805" s="14"/>
      <c r="X805" s="14"/>
      <c r="Y805" s="14"/>
      <c r="Z805" s="14"/>
      <c r="AA805" s="14"/>
      <c r="AB805" s="14"/>
      <c r="AC805" s="14"/>
      <c r="AD805" s="14"/>
      <c r="AE805" s="14"/>
      <c r="AT805" s="242" t="s">
        <v>172</v>
      </c>
      <c r="AU805" s="242" t="s">
        <v>161</v>
      </c>
      <c r="AV805" s="14" t="s">
        <v>168</v>
      </c>
      <c r="AW805" s="14" t="s">
        <v>33</v>
      </c>
      <c r="AX805" s="14" t="s">
        <v>72</v>
      </c>
      <c r="AY805" s="242" t="s">
        <v>158</v>
      </c>
    </row>
    <row r="806" s="13" customFormat="1">
      <c r="A806" s="13"/>
      <c r="B806" s="222"/>
      <c r="C806" s="223"/>
      <c r="D806" s="217" t="s">
        <v>172</v>
      </c>
      <c r="E806" s="224" t="s">
        <v>19</v>
      </c>
      <c r="F806" s="225" t="s">
        <v>240</v>
      </c>
      <c r="G806" s="223"/>
      <c r="H806" s="224" t="s">
        <v>19</v>
      </c>
      <c r="I806" s="226"/>
      <c r="J806" s="223"/>
      <c r="K806" s="223"/>
      <c r="L806" s="227"/>
      <c r="M806" s="228"/>
      <c r="N806" s="229"/>
      <c r="O806" s="229"/>
      <c r="P806" s="229"/>
      <c r="Q806" s="229"/>
      <c r="R806" s="229"/>
      <c r="S806" s="229"/>
      <c r="T806" s="230"/>
      <c r="U806" s="13"/>
      <c r="V806" s="13"/>
      <c r="W806" s="13"/>
      <c r="X806" s="13"/>
      <c r="Y806" s="13"/>
      <c r="Z806" s="13"/>
      <c r="AA806" s="13"/>
      <c r="AB806" s="13"/>
      <c r="AC806" s="13"/>
      <c r="AD806" s="13"/>
      <c r="AE806" s="13"/>
      <c r="AT806" s="231" t="s">
        <v>172</v>
      </c>
      <c r="AU806" s="231" t="s">
        <v>161</v>
      </c>
      <c r="AV806" s="13" t="s">
        <v>80</v>
      </c>
      <c r="AW806" s="13" t="s">
        <v>33</v>
      </c>
      <c r="AX806" s="13" t="s">
        <v>72</v>
      </c>
      <c r="AY806" s="231" t="s">
        <v>158</v>
      </c>
    </row>
    <row r="807" s="14" customFormat="1">
      <c r="A807" s="14"/>
      <c r="B807" s="232"/>
      <c r="C807" s="233"/>
      <c r="D807" s="217" t="s">
        <v>172</v>
      </c>
      <c r="E807" s="234" t="s">
        <v>19</v>
      </c>
      <c r="F807" s="235" t="s">
        <v>241</v>
      </c>
      <c r="G807" s="233"/>
      <c r="H807" s="236">
        <v>36</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172</v>
      </c>
      <c r="AU807" s="242" t="s">
        <v>161</v>
      </c>
      <c r="AV807" s="14" t="s">
        <v>168</v>
      </c>
      <c r="AW807" s="14" t="s">
        <v>33</v>
      </c>
      <c r="AX807" s="14" t="s">
        <v>72</v>
      </c>
      <c r="AY807" s="242" t="s">
        <v>158</v>
      </c>
    </row>
    <row r="808" s="15" customFormat="1">
      <c r="A808" s="15"/>
      <c r="B808" s="243"/>
      <c r="C808" s="244"/>
      <c r="D808" s="217" t="s">
        <v>172</v>
      </c>
      <c r="E808" s="245" t="s">
        <v>19</v>
      </c>
      <c r="F808" s="246" t="s">
        <v>176</v>
      </c>
      <c r="G808" s="244"/>
      <c r="H808" s="247">
        <v>456</v>
      </c>
      <c r="I808" s="248"/>
      <c r="J808" s="244"/>
      <c r="K808" s="244"/>
      <c r="L808" s="249"/>
      <c r="M808" s="250"/>
      <c r="N808" s="251"/>
      <c r="O808" s="251"/>
      <c r="P808" s="251"/>
      <c r="Q808" s="251"/>
      <c r="R808" s="251"/>
      <c r="S808" s="251"/>
      <c r="T808" s="252"/>
      <c r="U808" s="15"/>
      <c r="V808" s="15"/>
      <c r="W808" s="15"/>
      <c r="X808" s="15"/>
      <c r="Y808" s="15"/>
      <c r="Z808" s="15"/>
      <c r="AA808" s="15"/>
      <c r="AB808" s="15"/>
      <c r="AC808" s="15"/>
      <c r="AD808" s="15"/>
      <c r="AE808" s="15"/>
      <c r="AT808" s="253" t="s">
        <v>172</v>
      </c>
      <c r="AU808" s="253" t="s">
        <v>161</v>
      </c>
      <c r="AV808" s="15" t="s">
        <v>167</v>
      </c>
      <c r="AW808" s="15" t="s">
        <v>33</v>
      </c>
      <c r="AX808" s="15" t="s">
        <v>80</v>
      </c>
      <c r="AY808" s="253" t="s">
        <v>158</v>
      </c>
    </row>
    <row r="809" s="2" customFormat="1" ht="49.05" customHeight="1">
      <c r="A809" s="38"/>
      <c r="B809" s="39"/>
      <c r="C809" s="204" t="s">
        <v>595</v>
      </c>
      <c r="D809" s="204" t="s">
        <v>162</v>
      </c>
      <c r="E809" s="205" t="s">
        <v>596</v>
      </c>
      <c r="F809" s="206" t="s">
        <v>597</v>
      </c>
      <c r="G809" s="207" t="s">
        <v>165</v>
      </c>
      <c r="H809" s="208">
        <v>27360</v>
      </c>
      <c r="I809" s="209"/>
      <c r="J809" s="210">
        <f>ROUND(I809*H809,2)</f>
        <v>0</v>
      </c>
      <c r="K809" s="206" t="s">
        <v>166</v>
      </c>
      <c r="L809" s="44"/>
      <c r="M809" s="211" t="s">
        <v>19</v>
      </c>
      <c r="N809" s="212" t="s">
        <v>44</v>
      </c>
      <c r="O809" s="84"/>
      <c r="P809" s="213">
        <f>O809*H809</f>
        <v>0</v>
      </c>
      <c r="Q809" s="213">
        <v>0</v>
      </c>
      <c r="R809" s="213">
        <f>Q809*H809</f>
        <v>0</v>
      </c>
      <c r="S809" s="213">
        <v>0</v>
      </c>
      <c r="T809" s="214">
        <f>S809*H809</f>
        <v>0</v>
      </c>
      <c r="U809" s="38"/>
      <c r="V809" s="38"/>
      <c r="W809" s="38"/>
      <c r="X809" s="38"/>
      <c r="Y809" s="38"/>
      <c r="Z809" s="38"/>
      <c r="AA809" s="38"/>
      <c r="AB809" s="38"/>
      <c r="AC809" s="38"/>
      <c r="AD809" s="38"/>
      <c r="AE809" s="38"/>
      <c r="AR809" s="215" t="s">
        <v>167</v>
      </c>
      <c r="AT809" s="215" t="s">
        <v>162</v>
      </c>
      <c r="AU809" s="215" t="s">
        <v>161</v>
      </c>
      <c r="AY809" s="17" t="s">
        <v>158</v>
      </c>
      <c r="BE809" s="216">
        <f>IF(N809="základní",J809,0)</f>
        <v>0</v>
      </c>
      <c r="BF809" s="216">
        <f>IF(N809="snížená",J809,0)</f>
        <v>0</v>
      </c>
      <c r="BG809" s="216">
        <f>IF(N809="zákl. přenesená",J809,0)</f>
        <v>0</v>
      </c>
      <c r="BH809" s="216">
        <f>IF(N809="sníž. přenesená",J809,0)</f>
        <v>0</v>
      </c>
      <c r="BI809" s="216">
        <f>IF(N809="nulová",J809,0)</f>
        <v>0</v>
      </c>
      <c r="BJ809" s="17" t="s">
        <v>168</v>
      </c>
      <c r="BK809" s="216">
        <f>ROUND(I809*H809,2)</f>
        <v>0</v>
      </c>
      <c r="BL809" s="17" t="s">
        <v>167</v>
      </c>
      <c r="BM809" s="215" t="s">
        <v>598</v>
      </c>
    </row>
    <row r="810" s="2" customFormat="1">
      <c r="A810" s="38"/>
      <c r="B810" s="39"/>
      <c r="C810" s="40"/>
      <c r="D810" s="217" t="s">
        <v>170</v>
      </c>
      <c r="E810" s="40"/>
      <c r="F810" s="218" t="s">
        <v>592</v>
      </c>
      <c r="G810" s="40"/>
      <c r="H810" s="40"/>
      <c r="I810" s="219"/>
      <c r="J810" s="40"/>
      <c r="K810" s="40"/>
      <c r="L810" s="44"/>
      <c r="M810" s="220"/>
      <c r="N810" s="221"/>
      <c r="O810" s="84"/>
      <c r="P810" s="84"/>
      <c r="Q810" s="84"/>
      <c r="R810" s="84"/>
      <c r="S810" s="84"/>
      <c r="T810" s="85"/>
      <c r="U810" s="38"/>
      <c r="V810" s="38"/>
      <c r="W810" s="38"/>
      <c r="X810" s="38"/>
      <c r="Y810" s="38"/>
      <c r="Z810" s="38"/>
      <c r="AA810" s="38"/>
      <c r="AB810" s="38"/>
      <c r="AC810" s="38"/>
      <c r="AD810" s="38"/>
      <c r="AE810" s="38"/>
      <c r="AT810" s="17" t="s">
        <v>170</v>
      </c>
      <c r="AU810" s="17" t="s">
        <v>161</v>
      </c>
    </row>
    <row r="811" s="13" customFormat="1">
      <c r="A811" s="13"/>
      <c r="B811" s="222"/>
      <c r="C811" s="223"/>
      <c r="D811" s="217" t="s">
        <v>172</v>
      </c>
      <c r="E811" s="224" t="s">
        <v>19</v>
      </c>
      <c r="F811" s="225" t="s">
        <v>593</v>
      </c>
      <c r="G811" s="223"/>
      <c r="H811" s="224" t="s">
        <v>19</v>
      </c>
      <c r="I811" s="226"/>
      <c r="J811" s="223"/>
      <c r="K811" s="223"/>
      <c r="L811" s="227"/>
      <c r="M811" s="228"/>
      <c r="N811" s="229"/>
      <c r="O811" s="229"/>
      <c r="P811" s="229"/>
      <c r="Q811" s="229"/>
      <c r="R811" s="229"/>
      <c r="S811" s="229"/>
      <c r="T811" s="230"/>
      <c r="U811" s="13"/>
      <c r="V811" s="13"/>
      <c r="W811" s="13"/>
      <c r="X811" s="13"/>
      <c r="Y811" s="13"/>
      <c r="Z811" s="13"/>
      <c r="AA811" s="13"/>
      <c r="AB811" s="13"/>
      <c r="AC811" s="13"/>
      <c r="AD811" s="13"/>
      <c r="AE811" s="13"/>
      <c r="AT811" s="231" t="s">
        <v>172</v>
      </c>
      <c r="AU811" s="231" t="s">
        <v>161</v>
      </c>
      <c r="AV811" s="13" t="s">
        <v>80</v>
      </c>
      <c r="AW811" s="13" t="s">
        <v>33</v>
      </c>
      <c r="AX811" s="13" t="s">
        <v>72</v>
      </c>
      <c r="AY811" s="231" t="s">
        <v>158</v>
      </c>
    </row>
    <row r="812" s="14" customFormat="1">
      <c r="A812" s="14"/>
      <c r="B812" s="232"/>
      <c r="C812" s="233"/>
      <c r="D812" s="217" t="s">
        <v>172</v>
      </c>
      <c r="E812" s="234" t="s">
        <v>19</v>
      </c>
      <c r="F812" s="235" t="s">
        <v>594</v>
      </c>
      <c r="G812" s="233"/>
      <c r="H812" s="236">
        <v>420</v>
      </c>
      <c r="I812" s="237"/>
      <c r="J812" s="233"/>
      <c r="K812" s="233"/>
      <c r="L812" s="238"/>
      <c r="M812" s="239"/>
      <c r="N812" s="240"/>
      <c r="O812" s="240"/>
      <c r="P812" s="240"/>
      <c r="Q812" s="240"/>
      <c r="R812" s="240"/>
      <c r="S812" s="240"/>
      <c r="T812" s="241"/>
      <c r="U812" s="14"/>
      <c r="V812" s="14"/>
      <c r="W812" s="14"/>
      <c r="X812" s="14"/>
      <c r="Y812" s="14"/>
      <c r="Z812" s="14"/>
      <c r="AA812" s="14"/>
      <c r="AB812" s="14"/>
      <c r="AC812" s="14"/>
      <c r="AD812" s="14"/>
      <c r="AE812" s="14"/>
      <c r="AT812" s="242" t="s">
        <v>172</v>
      </c>
      <c r="AU812" s="242" t="s">
        <v>161</v>
      </c>
      <c r="AV812" s="14" t="s">
        <v>168</v>
      </c>
      <c r="AW812" s="14" t="s">
        <v>33</v>
      </c>
      <c r="AX812" s="14" t="s">
        <v>72</v>
      </c>
      <c r="AY812" s="242" t="s">
        <v>158</v>
      </c>
    </row>
    <row r="813" s="13" customFormat="1">
      <c r="A813" s="13"/>
      <c r="B813" s="222"/>
      <c r="C813" s="223"/>
      <c r="D813" s="217" t="s">
        <v>172</v>
      </c>
      <c r="E813" s="224" t="s">
        <v>19</v>
      </c>
      <c r="F813" s="225" t="s">
        <v>240</v>
      </c>
      <c r="G813" s="223"/>
      <c r="H813" s="224" t="s">
        <v>19</v>
      </c>
      <c r="I813" s="226"/>
      <c r="J813" s="223"/>
      <c r="K813" s="223"/>
      <c r="L813" s="227"/>
      <c r="M813" s="228"/>
      <c r="N813" s="229"/>
      <c r="O813" s="229"/>
      <c r="P813" s="229"/>
      <c r="Q813" s="229"/>
      <c r="R813" s="229"/>
      <c r="S813" s="229"/>
      <c r="T813" s="230"/>
      <c r="U813" s="13"/>
      <c r="V813" s="13"/>
      <c r="W813" s="13"/>
      <c r="X813" s="13"/>
      <c r="Y813" s="13"/>
      <c r="Z813" s="13"/>
      <c r="AA813" s="13"/>
      <c r="AB813" s="13"/>
      <c r="AC813" s="13"/>
      <c r="AD813" s="13"/>
      <c r="AE813" s="13"/>
      <c r="AT813" s="231" t="s">
        <v>172</v>
      </c>
      <c r="AU813" s="231" t="s">
        <v>161</v>
      </c>
      <c r="AV813" s="13" t="s">
        <v>80</v>
      </c>
      <c r="AW813" s="13" t="s">
        <v>33</v>
      </c>
      <c r="AX813" s="13" t="s">
        <v>72</v>
      </c>
      <c r="AY813" s="231" t="s">
        <v>158</v>
      </c>
    </row>
    <row r="814" s="14" customFormat="1">
      <c r="A814" s="14"/>
      <c r="B814" s="232"/>
      <c r="C814" s="233"/>
      <c r="D814" s="217" t="s">
        <v>172</v>
      </c>
      <c r="E814" s="234" t="s">
        <v>19</v>
      </c>
      <c r="F814" s="235" t="s">
        <v>241</v>
      </c>
      <c r="G814" s="233"/>
      <c r="H814" s="236">
        <v>36</v>
      </c>
      <c r="I814" s="237"/>
      <c r="J814" s="233"/>
      <c r="K814" s="233"/>
      <c r="L814" s="238"/>
      <c r="M814" s="239"/>
      <c r="N814" s="240"/>
      <c r="O814" s="240"/>
      <c r="P814" s="240"/>
      <c r="Q814" s="240"/>
      <c r="R814" s="240"/>
      <c r="S814" s="240"/>
      <c r="T814" s="241"/>
      <c r="U814" s="14"/>
      <c r="V814" s="14"/>
      <c r="W814" s="14"/>
      <c r="X814" s="14"/>
      <c r="Y814" s="14"/>
      <c r="Z814" s="14"/>
      <c r="AA814" s="14"/>
      <c r="AB814" s="14"/>
      <c r="AC814" s="14"/>
      <c r="AD814" s="14"/>
      <c r="AE814" s="14"/>
      <c r="AT814" s="242" t="s">
        <v>172</v>
      </c>
      <c r="AU814" s="242" t="s">
        <v>161</v>
      </c>
      <c r="AV814" s="14" t="s">
        <v>168</v>
      </c>
      <c r="AW814" s="14" t="s">
        <v>33</v>
      </c>
      <c r="AX814" s="14" t="s">
        <v>72</v>
      </c>
      <c r="AY814" s="242" t="s">
        <v>158</v>
      </c>
    </row>
    <row r="815" s="15" customFormat="1">
      <c r="A815" s="15"/>
      <c r="B815" s="243"/>
      <c r="C815" s="244"/>
      <c r="D815" s="217" t="s">
        <v>172</v>
      </c>
      <c r="E815" s="245" t="s">
        <v>19</v>
      </c>
      <c r="F815" s="246" t="s">
        <v>176</v>
      </c>
      <c r="G815" s="244"/>
      <c r="H815" s="247">
        <v>456</v>
      </c>
      <c r="I815" s="248"/>
      <c r="J815" s="244"/>
      <c r="K815" s="244"/>
      <c r="L815" s="249"/>
      <c r="M815" s="250"/>
      <c r="N815" s="251"/>
      <c r="O815" s="251"/>
      <c r="P815" s="251"/>
      <c r="Q815" s="251"/>
      <c r="R815" s="251"/>
      <c r="S815" s="251"/>
      <c r="T815" s="252"/>
      <c r="U815" s="15"/>
      <c r="V815" s="15"/>
      <c r="W815" s="15"/>
      <c r="X815" s="15"/>
      <c r="Y815" s="15"/>
      <c r="Z815" s="15"/>
      <c r="AA815" s="15"/>
      <c r="AB815" s="15"/>
      <c r="AC815" s="15"/>
      <c r="AD815" s="15"/>
      <c r="AE815" s="15"/>
      <c r="AT815" s="253" t="s">
        <v>172</v>
      </c>
      <c r="AU815" s="253" t="s">
        <v>161</v>
      </c>
      <c r="AV815" s="15" t="s">
        <v>167</v>
      </c>
      <c r="AW815" s="15" t="s">
        <v>33</v>
      </c>
      <c r="AX815" s="15" t="s">
        <v>80</v>
      </c>
      <c r="AY815" s="253" t="s">
        <v>158</v>
      </c>
    </row>
    <row r="816" s="14" customFormat="1">
      <c r="A816" s="14"/>
      <c r="B816" s="232"/>
      <c r="C816" s="233"/>
      <c r="D816" s="217" t="s">
        <v>172</v>
      </c>
      <c r="E816" s="233"/>
      <c r="F816" s="235" t="s">
        <v>599</v>
      </c>
      <c r="G816" s="233"/>
      <c r="H816" s="236">
        <v>27360</v>
      </c>
      <c r="I816" s="237"/>
      <c r="J816" s="233"/>
      <c r="K816" s="233"/>
      <c r="L816" s="238"/>
      <c r="M816" s="239"/>
      <c r="N816" s="240"/>
      <c r="O816" s="240"/>
      <c r="P816" s="240"/>
      <c r="Q816" s="240"/>
      <c r="R816" s="240"/>
      <c r="S816" s="240"/>
      <c r="T816" s="241"/>
      <c r="U816" s="14"/>
      <c r="V816" s="14"/>
      <c r="W816" s="14"/>
      <c r="X816" s="14"/>
      <c r="Y816" s="14"/>
      <c r="Z816" s="14"/>
      <c r="AA816" s="14"/>
      <c r="AB816" s="14"/>
      <c r="AC816" s="14"/>
      <c r="AD816" s="14"/>
      <c r="AE816" s="14"/>
      <c r="AT816" s="242" t="s">
        <v>172</v>
      </c>
      <c r="AU816" s="242" t="s">
        <v>161</v>
      </c>
      <c r="AV816" s="14" t="s">
        <v>168</v>
      </c>
      <c r="AW816" s="14" t="s">
        <v>4</v>
      </c>
      <c r="AX816" s="14" t="s">
        <v>80</v>
      </c>
      <c r="AY816" s="242" t="s">
        <v>158</v>
      </c>
    </row>
    <row r="817" s="2" customFormat="1" ht="49.05" customHeight="1">
      <c r="A817" s="38"/>
      <c r="B817" s="39"/>
      <c r="C817" s="204" t="s">
        <v>600</v>
      </c>
      <c r="D817" s="204" t="s">
        <v>162</v>
      </c>
      <c r="E817" s="205" t="s">
        <v>601</v>
      </c>
      <c r="F817" s="206" t="s">
        <v>602</v>
      </c>
      <c r="G817" s="207" t="s">
        <v>165</v>
      </c>
      <c r="H817" s="208">
        <v>456</v>
      </c>
      <c r="I817" s="209"/>
      <c r="J817" s="210">
        <f>ROUND(I817*H817,2)</f>
        <v>0</v>
      </c>
      <c r="K817" s="206" t="s">
        <v>166</v>
      </c>
      <c r="L817" s="44"/>
      <c r="M817" s="211" t="s">
        <v>19</v>
      </c>
      <c r="N817" s="212" t="s">
        <v>44</v>
      </c>
      <c r="O817" s="84"/>
      <c r="P817" s="213">
        <f>O817*H817</f>
        <v>0</v>
      </c>
      <c r="Q817" s="213">
        <v>0</v>
      </c>
      <c r="R817" s="213">
        <f>Q817*H817</f>
        <v>0</v>
      </c>
      <c r="S817" s="213">
        <v>0</v>
      </c>
      <c r="T817" s="214">
        <f>S817*H817</f>
        <v>0</v>
      </c>
      <c r="U817" s="38"/>
      <c r="V817" s="38"/>
      <c r="W817" s="38"/>
      <c r="X817" s="38"/>
      <c r="Y817" s="38"/>
      <c r="Z817" s="38"/>
      <c r="AA817" s="38"/>
      <c r="AB817" s="38"/>
      <c r="AC817" s="38"/>
      <c r="AD817" s="38"/>
      <c r="AE817" s="38"/>
      <c r="AR817" s="215" t="s">
        <v>167</v>
      </c>
      <c r="AT817" s="215" t="s">
        <v>162</v>
      </c>
      <c r="AU817" s="215" t="s">
        <v>161</v>
      </c>
      <c r="AY817" s="17" t="s">
        <v>158</v>
      </c>
      <c r="BE817" s="216">
        <f>IF(N817="základní",J817,0)</f>
        <v>0</v>
      </c>
      <c r="BF817" s="216">
        <f>IF(N817="snížená",J817,0)</f>
        <v>0</v>
      </c>
      <c r="BG817" s="216">
        <f>IF(N817="zákl. přenesená",J817,0)</f>
        <v>0</v>
      </c>
      <c r="BH817" s="216">
        <f>IF(N817="sníž. přenesená",J817,0)</f>
        <v>0</v>
      </c>
      <c r="BI817" s="216">
        <f>IF(N817="nulová",J817,0)</f>
        <v>0</v>
      </c>
      <c r="BJ817" s="17" t="s">
        <v>168</v>
      </c>
      <c r="BK817" s="216">
        <f>ROUND(I817*H817,2)</f>
        <v>0</v>
      </c>
      <c r="BL817" s="17" t="s">
        <v>167</v>
      </c>
      <c r="BM817" s="215" t="s">
        <v>603</v>
      </c>
    </row>
    <row r="818" s="2" customFormat="1">
      <c r="A818" s="38"/>
      <c r="B818" s="39"/>
      <c r="C818" s="40"/>
      <c r="D818" s="217" t="s">
        <v>170</v>
      </c>
      <c r="E818" s="40"/>
      <c r="F818" s="218" t="s">
        <v>604</v>
      </c>
      <c r="G818" s="40"/>
      <c r="H818" s="40"/>
      <c r="I818" s="219"/>
      <c r="J818" s="40"/>
      <c r="K818" s="40"/>
      <c r="L818" s="44"/>
      <c r="M818" s="220"/>
      <c r="N818" s="221"/>
      <c r="O818" s="84"/>
      <c r="P818" s="84"/>
      <c r="Q818" s="84"/>
      <c r="R818" s="84"/>
      <c r="S818" s="84"/>
      <c r="T818" s="85"/>
      <c r="U818" s="38"/>
      <c r="V818" s="38"/>
      <c r="W818" s="38"/>
      <c r="X818" s="38"/>
      <c r="Y818" s="38"/>
      <c r="Z818" s="38"/>
      <c r="AA818" s="38"/>
      <c r="AB818" s="38"/>
      <c r="AC818" s="38"/>
      <c r="AD818" s="38"/>
      <c r="AE818" s="38"/>
      <c r="AT818" s="17" t="s">
        <v>170</v>
      </c>
      <c r="AU818" s="17" t="s">
        <v>161</v>
      </c>
    </row>
    <row r="819" s="13" customFormat="1">
      <c r="A819" s="13"/>
      <c r="B819" s="222"/>
      <c r="C819" s="223"/>
      <c r="D819" s="217" t="s">
        <v>172</v>
      </c>
      <c r="E819" s="224" t="s">
        <v>19</v>
      </c>
      <c r="F819" s="225" t="s">
        <v>593</v>
      </c>
      <c r="G819" s="223"/>
      <c r="H819" s="224" t="s">
        <v>19</v>
      </c>
      <c r="I819" s="226"/>
      <c r="J819" s="223"/>
      <c r="K819" s="223"/>
      <c r="L819" s="227"/>
      <c r="M819" s="228"/>
      <c r="N819" s="229"/>
      <c r="O819" s="229"/>
      <c r="P819" s="229"/>
      <c r="Q819" s="229"/>
      <c r="R819" s="229"/>
      <c r="S819" s="229"/>
      <c r="T819" s="230"/>
      <c r="U819" s="13"/>
      <c r="V819" s="13"/>
      <c r="W819" s="13"/>
      <c r="X819" s="13"/>
      <c r="Y819" s="13"/>
      <c r="Z819" s="13"/>
      <c r="AA819" s="13"/>
      <c r="AB819" s="13"/>
      <c r="AC819" s="13"/>
      <c r="AD819" s="13"/>
      <c r="AE819" s="13"/>
      <c r="AT819" s="231" t="s">
        <v>172</v>
      </c>
      <c r="AU819" s="231" t="s">
        <v>161</v>
      </c>
      <c r="AV819" s="13" t="s">
        <v>80</v>
      </c>
      <c r="AW819" s="13" t="s">
        <v>33</v>
      </c>
      <c r="AX819" s="13" t="s">
        <v>72</v>
      </c>
      <c r="AY819" s="231" t="s">
        <v>158</v>
      </c>
    </row>
    <row r="820" s="14" customFormat="1">
      <c r="A820" s="14"/>
      <c r="B820" s="232"/>
      <c r="C820" s="233"/>
      <c r="D820" s="217" t="s">
        <v>172</v>
      </c>
      <c r="E820" s="234" t="s">
        <v>19</v>
      </c>
      <c r="F820" s="235" t="s">
        <v>594</v>
      </c>
      <c r="G820" s="233"/>
      <c r="H820" s="236">
        <v>420</v>
      </c>
      <c r="I820" s="237"/>
      <c r="J820" s="233"/>
      <c r="K820" s="233"/>
      <c r="L820" s="238"/>
      <c r="M820" s="239"/>
      <c r="N820" s="240"/>
      <c r="O820" s="240"/>
      <c r="P820" s="240"/>
      <c r="Q820" s="240"/>
      <c r="R820" s="240"/>
      <c r="S820" s="240"/>
      <c r="T820" s="241"/>
      <c r="U820" s="14"/>
      <c r="V820" s="14"/>
      <c r="W820" s="14"/>
      <c r="X820" s="14"/>
      <c r="Y820" s="14"/>
      <c r="Z820" s="14"/>
      <c r="AA820" s="14"/>
      <c r="AB820" s="14"/>
      <c r="AC820" s="14"/>
      <c r="AD820" s="14"/>
      <c r="AE820" s="14"/>
      <c r="AT820" s="242" t="s">
        <v>172</v>
      </c>
      <c r="AU820" s="242" t="s">
        <v>161</v>
      </c>
      <c r="AV820" s="14" t="s">
        <v>168</v>
      </c>
      <c r="AW820" s="14" t="s">
        <v>33</v>
      </c>
      <c r="AX820" s="14" t="s">
        <v>72</v>
      </c>
      <c r="AY820" s="242" t="s">
        <v>158</v>
      </c>
    </row>
    <row r="821" s="13" customFormat="1">
      <c r="A821" s="13"/>
      <c r="B821" s="222"/>
      <c r="C821" s="223"/>
      <c r="D821" s="217" t="s">
        <v>172</v>
      </c>
      <c r="E821" s="224" t="s">
        <v>19</v>
      </c>
      <c r="F821" s="225" t="s">
        <v>240</v>
      </c>
      <c r="G821" s="223"/>
      <c r="H821" s="224" t="s">
        <v>19</v>
      </c>
      <c r="I821" s="226"/>
      <c r="J821" s="223"/>
      <c r="K821" s="223"/>
      <c r="L821" s="227"/>
      <c r="M821" s="228"/>
      <c r="N821" s="229"/>
      <c r="O821" s="229"/>
      <c r="P821" s="229"/>
      <c r="Q821" s="229"/>
      <c r="R821" s="229"/>
      <c r="S821" s="229"/>
      <c r="T821" s="230"/>
      <c r="U821" s="13"/>
      <c r="V821" s="13"/>
      <c r="W821" s="13"/>
      <c r="X821" s="13"/>
      <c r="Y821" s="13"/>
      <c r="Z821" s="13"/>
      <c r="AA821" s="13"/>
      <c r="AB821" s="13"/>
      <c r="AC821" s="13"/>
      <c r="AD821" s="13"/>
      <c r="AE821" s="13"/>
      <c r="AT821" s="231" t="s">
        <v>172</v>
      </c>
      <c r="AU821" s="231" t="s">
        <v>161</v>
      </c>
      <c r="AV821" s="13" t="s">
        <v>80</v>
      </c>
      <c r="AW821" s="13" t="s">
        <v>33</v>
      </c>
      <c r="AX821" s="13" t="s">
        <v>72</v>
      </c>
      <c r="AY821" s="231" t="s">
        <v>158</v>
      </c>
    </row>
    <row r="822" s="14" customFormat="1">
      <c r="A822" s="14"/>
      <c r="B822" s="232"/>
      <c r="C822" s="233"/>
      <c r="D822" s="217" t="s">
        <v>172</v>
      </c>
      <c r="E822" s="234" t="s">
        <v>19</v>
      </c>
      <c r="F822" s="235" t="s">
        <v>241</v>
      </c>
      <c r="G822" s="233"/>
      <c r="H822" s="236">
        <v>36</v>
      </c>
      <c r="I822" s="237"/>
      <c r="J822" s="233"/>
      <c r="K822" s="233"/>
      <c r="L822" s="238"/>
      <c r="M822" s="239"/>
      <c r="N822" s="240"/>
      <c r="O822" s="240"/>
      <c r="P822" s="240"/>
      <c r="Q822" s="240"/>
      <c r="R822" s="240"/>
      <c r="S822" s="240"/>
      <c r="T822" s="241"/>
      <c r="U822" s="14"/>
      <c r="V822" s="14"/>
      <c r="W822" s="14"/>
      <c r="X822" s="14"/>
      <c r="Y822" s="14"/>
      <c r="Z822" s="14"/>
      <c r="AA822" s="14"/>
      <c r="AB822" s="14"/>
      <c r="AC822" s="14"/>
      <c r="AD822" s="14"/>
      <c r="AE822" s="14"/>
      <c r="AT822" s="242" t="s">
        <v>172</v>
      </c>
      <c r="AU822" s="242" t="s">
        <v>161</v>
      </c>
      <c r="AV822" s="14" t="s">
        <v>168</v>
      </c>
      <c r="AW822" s="14" t="s">
        <v>33</v>
      </c>
      <c r="AX822" s="14" t="s">
        <v>72</v>
      </c>
      <c r="AY822" s="242" t="s">
        <v>158</v>
      </c>
    </row>
    <row r="823" s="15" customFormat="1">
      <c r="A823" s="15"/>
      <c r="B823" s="243"/>
      <c r="C823" s="244"/>
      <c r="D823" s="217" t="s">
        <v>172</v>
      </c>
      <c r="E823" s="245" t="s">
        <v>19</v>
      </c>
      <c r="F823" s="246" t="s">
        <v>176</v>
      </c>
      <c r="G823" s="244"/>
      <c r="H823" s="247">
        <v>456</v>
      </c>
      <c r="I823" s="248"/>
      <c r="J823" s="244"/>
      <c r="K823" s="244"/>
      <c r="L823" s="249"/>
      <c r="M823" s="250"/>
      <c r="N823" s="251"/>
      <c r="O823" s="251"/>
      <c r="P823" s="251"/>
      <c r="Q823" s="251"/>
      <c r="R823" s="251"/>
      <c r="S823" s="251"/>
      <c r="T823" s="252"/>
      <c r="U823" s="15"/>
      <c r="V823" s="15"/>
      <c r="W823" s="15"/>
      <c r="X823" s="15"/>
      <c r="Y823" s="15"/>
      <c r="Z823" s="15"/>
      <c r="AA823" s="15"/>
      <c r="AB823" s="15"/>
      <c r="AC823" s="15"/>
      <c r="AD823" s="15"/>
      <c r="AE823" s="15"/>
      <c r="AT823" s="253" t="s">
        <v>172</v>
      </c>
      <c r="AU823" s="253" t="s">
        <v>161</v>
      </c>
      <c r="AV823" s="15" t="s">
        <v>167</v>
      </c>
      <c r="AW823" s="15" t="s">
        <v>33</v>
      </c>
      <c r="AX823" s="15" t="s">
        <v>80</v>
      </c>
      <c r="AY823" s="253" t="s">
        <v>158</v>
      </c>
    </row>
    <row r="824" s="2" customFormat="1" ht="24.15" customHeight="1">
      <c r="A824" s="38"/>
      <c r="B824" s="39"/>
      <c r="C824" s="204" t="s">
        <v>605</v>
      </c>
      <c r="D824" s="204" t="s">
        <v>162</v>
      </c>
      <c r="E824" s="205" t="s">
        <v>606</v>
      </c>
      <c r="F824" s="206" t="s">
        <v>607</v>
      </c>
      <c r="G824" s="207" t="s">
        <v>165</v>
      </c>
      <c r="H824" s="208">
        <v>456</v>
      </c>
      <c r="I824" s="209"/>
      <c r="J824" s="210">
        <f>ROUND(I824*H824,2)</f>
        <v>0</v>
      </c>
      <c r="K824" s="206" t="s">
        <v>166</v>
      </c>
      <c r="L824" s="44"/>
      <c r="M824" s="211" t="s">
        <v>19</v>
      </c>
      <c r="N824" s="212" t="s">
        <v>44</v>
      </c>
      <c r="O824" s="84"/>
      <c r="P824" s="213">
        <f>O824*H824</f>
        <v>0</v>
      </c>
      <c r="Q824" s="213">
        <v>0</v>
      </c>
      <c r="R824" s="213">
        <f>Q824*H824</f>
        <v>0</v>
      </c>
      <c r="S824" s="213">
        <v>0</v>
      </c>
      <c r="T824" s="214">
        <f>S824*H824</f>
        <v>0</v>
      </c>
      <c r="U824" s="38"/>
      <c r="V824" s="38"/>
      <c r="W824" s="38"/>
      <c r="X824" s="38"/>
      <c r="Y824" s="38"/>
      <c r="Z824" s="38"/>
      <c r="AA824" s="38"/>
      <c r="AB824" s="38"/>
      <c r="AC824" s="38"/>
      <c r="AD824" s="38"/>
      <c r="AE824" s="38"/>
      <c r="AR824" s="215" t="s">
        <v>167</v>
      </c>
      <c r="AT824" s="215" t="s">
        <v>162</v>
      </c>
      <c r="AU824" s="215" t="s">
        <v>161</v>
      </c>
      <c r="AY824" s="17" t="s">
        <v>158</v>
      </c>
      <c r="BE824" s="216">
        <f>IF(N824="základní",J824,0)</f>
        <v>0</v>
      </c>
      <c r="BF824" s="216">
        <f>IF(N824="snížená",J824,0)</f>
        <v>0</v>
      </c>
      <c r="BG824" s="216">
        <f>IF(N824="zákl. přenesená",J824,0)</f>
        <v>0</v>
      </c>
      <c r="BH824" s="216">
        <f>IF(N824="sníž. přenesená",J824,0)</f>
        <v>0</v>
      </c>
      <c r="BI824" s="216">
        <f>IF(N824="nulová",J824,0)</f>
        <v>0</v>
      </c>
      <c r="BJ824" s="17" t="s">
        <v>168</v>
      </c>
      <c r="BK824" s="216">
        <f>ROUND(I824*H824,2)</f>
        <v>0</v>
      </c>
      <c r="BL824" s="17" t="s">
        <v>167</v>
      </c>
      <c r="BM824" s="215" t="s">
        <v>608</v>
      </c>
    </row>
    <row r="825" s="2" customFormat="1">
      <c r="A825" s="38"/>
      <c r="B825" s="39"/>
      <c r="C825" s="40"/>
      <c r="D825" s="217" t="s">
        <v>170</v>
      </c>
      <c r="E825" s="40"/>
      <c r="F825" s="218" t="s">
        <v>609</v>
      </c>
      <c r="G825" s="40"/>
      <c r="H825" s="40"/>
      <c r="I825" s="219"/>
      <c r="J825" s="40"/>
      <c r="K825" s="40"/>
      <c r="L825" s="44"/>
      <c r="M825" s="220"/>
      <c r="N825" s="221"/>
      <c r="O825" s="84"/>
      <c r="P825" s="84"/>
      <c r="Q825" s="84"/>
      <c r="R825" s="84"/>
      <c r="S825" s="84"/>
      <c r="T825" s="85"/>
      <c r="U825" s="38"/>
      <c r="V825" s="38"/>
      <c r="W825" s="38"/>
      <c r="X825" s="38"/>
      <c r="Y825" s="38"/>
      <c r="Z825" s="38"/>
      <c r="AA825" s="38"/>
      <c r="AB825" s="38"/>
      <c r="AC825" s="38"/>
      <c r="AD825" s="38"/>
      <c r="AE825" s="38"/>
      <c r="AT825" s="17" t="s">
        <v>170</v>
      </c>
      <c r="AU825" s="17" t="s">
        <v>161</v>
      </c>
    </row>
    <row r="826" s="13" customFormat="1">
      <c r="A826" s="13"/>
      <c r="B826" s="222"/>
      <c r="C826" s="223"/>
      <c r="D826" s="217" t="s">
        <v>172</v>
      </c>
      <c r="E826" s="224" t="s">
        <v>19</v>
      </c>
      <c r="F826" s="225" t="s">
        <v>593</v>
      </c>
      <c r="G826" s="223"/>
      <c r="H826" s="224" t="s">
        <v>19</v>
      </c>
      <c r="I826" s="226"/>
      <c r="J826" s="223"/>
      <c r="K826" s="223"/>
      <c r="L826" s="227"/>
      <c r="M826" s="228"/>
      <c r="N826" s="229"/>
      <c r="O826" s="229"/>
      <c r="P826" s="229"/>
      <c r="Q826" s="229"/>
      <c r="R826" s="229"/>
      <c r="S826" s="229"/>
      <c r="T826" s="230"/>
      <c r="U826" s="13"/>
      <c r="V826" s="13"/>
      <c r="W826" s="13"/>
      <c r="X826" s="13"/>
      <c r="Y826" s="13"/>
      <c r="Z826" s="13"/>
      <c r="AA826" s="13"/>
      <c r="AB826" s="13"/>
      <c r="AC826" s="13"/>
      <c r="AD826" s="13"/>
      <c r="AE826" s="13"/>
      <c r="AT826" s="231" t="s">
        <v>172</v>
      </c>
      <c r="AU826" s="231" t="s">
        <v>161</v>
      </c>
      <c r="AV826" s="13" t="s">
        <v>80</v>
      </c>
      <c r="AW826" s="13" t="s">
        <v>33</v>
      </c>
      <c r="AX826" s="13" t="s">
        <v>72</v>
      </c>
      <c r="AY826" s="231" t="s">
        <v>158</v>
      </c>
    </row>
    <row r="827" s="14" customFormat="1">
      <c r="A827" s="14"/>
      <c r="B827" s="232"/>
      <c r="C827" s="233"/>
      <c r="D827" s="217" t="s">
        <v>172</v>
      </c>
      <c r="E827" s="234" t="s">
        <v>19</v>
      </c>
      <c r="F827" s="235" t="s">
        <v>594</v>
      </c>
      <c r="G827" s="233"/>
      <c r="H827" s="236">
        <v>420</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172</v>
      </c>
      <c r="AU827" s="242" t="s">
        <v>161</v>
      </c>
      <c r="AV827" s="14" t="s">
        <v>168</v>
      </c>
      <c r="AW827" s="14" t="s">
        <v>33</v>
      </c>
      <c r="AX827" s="14" t="s">
        <v>72</v>
      </c>
      <c r="AY827" s="242" t="s">
        <v>158</v>
      </c>
    </row>
    <row r="828" s="13" customFormat="1">
      <c r="A828" s="13"/>
      <c r="B828" s="222"/>
      <c r="C828" s="223"/>
      <c r="D828" s="217" t="s">
        <v>172</v>
      </c>
      <c r="E828" s="224" t="s">
        <v>19</v>
      </c>
      <c r="F828" s="225" t="s">
        <v>240</v>
      </c>
      <c r="G828" s="223"/>
      <c r="H828" s="224" t="s">
        <v>19</v>
      </c>
      <c r="I828" s="226"/>
      <c r="J828" s="223"/>
      <c r="K828" s="223"/>
      <c r="L828" s="227"/>
      <c r="M828" s="228"/>
      <c r="N828" s="229"/>
      <c r="O828" s="229"/>
      <c r="P828" s="229"/>
      <c r="Q828" s="229"/>
      <c r="R828" s="229"/>
      <c r="S828" s="229"/>
      <c r="T828" s="230"/>
      <c r="U828" s="13"/>
      <c r="V828" s="13"/>
      <c r="W828" s="13"/>
      <c r="X828" s="13"/>
      <c r="Y828" s="13"/>
      <c r="Z828" s="13"/>
      <c r="AA828" s="13"/>
      <c r="AB828" s="13"/>
      <c r="AC828" s="13"/>
      <c r="AD828" s="13"/>
      <c r="AE828" s="13"/>
      <c r="AT828" s="231" t="s">
        <v>172</v>
      </c>
      <c r="AU828" s="231" t="s">
        <v>161</v>
      </c>
      <c r="AV828" s="13" t="s">
        <v>80</v>
      </c>
      <c r="AW828" s="13" t="s">
        <v>33</v>
      </c>
      <c r="AX828" s="13" t="s">
        <v>72</v>
      </c>
      <c r="AY828" s="231" t="s">
        <v>158</v>
      </c>
    </row>
    <row r="829" s="14" customFormat="1">
      <c r="A829" s="14"/>
      <c r="B829" s="232"/>
      <c r="C829" s="233"/>
      <c r="D829" s="217" t="s">
        <v>172</v>
      </c>
      <c r="E829" s="234" t="s">
        <v>19</v>
      </c>
      <c r="F829" s="235" t="s">
        <v>241</v>
      </c>
      <c r="G829" s="233"/>
      <c r="H829" s="236">
        <v>36</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172</v>
      </c>
      <c r="AU829" s="242" t="s">
        <v>161</v>
      </c>
      <c r="AV829" s="14" t="s">
        <v>168</v>
      </c>
      <c r="AW829" s="14" t="s">
        <v>33</v>
      </c>
      <c r="AX829" s="14" t="s">
        <v>72</v>
      </c>
      <c r="AY829" s="242" t="s">
        <v>158</v>
      </c>
    </row>
    <row r="830" s="15" customFormat="1">
      <c r="A830" s="15"/>
      <c r="B830" s="243"/>
      <c r="C830" s="244"/>
      <c r="D830" s="217" t="s">
        <v>172</v>
      </c>
      <c r="E830" s="245" t="s">
        <v>19</v>
      </c>
      <c r="F830" s="246" t="s">
        <v>176</v>
      </c>
      <c r="G830" s="244"/>
      <c r="H830" s="247">
        <v>456</v>
      </c>
      <c r="I830" s="248"/>
      <c r="J830" s="244"/>
      <c r="K830" s="244"/>
      <c r="L830" s="249"/>
      <c r="M830" s="250"/>
      <c r="N830" s="251"/>
      <c r="O830" s="251"/>
      <c r="P830" s="251"/>
      <c r="Q830" s="251"/>
      <c r="R830" s="251"/>
      <c r="S830" s="251"/>
      <c r="T830" s="252"/>
      <c r="U830" s="15"/>
      <c r="V830" s="15"/>
      <c r="W830" s="15"/>
      <c r="X830" s="15"/>
      <c r="Y830" s="15"/>
      <c r="Z830" s="15"/>
      <c r="AA830" s="15"/>
      <c r="AB830" s="15"/>
      <c r="AC830" s="15"/>
      <c r="AD830" s="15"/>
      <c r="AE830" s="15"/>
      <c r="AT830" s="253" t="s">
        <v>172</v>
      </c>
      <c r="AU830" s="253" t="s">
        <v>161</v>
      </c>
      <c r="AV830" s="15" t="s">
        <v>167</v>
      </c>
      <c r="AW830" s="15" t="s">
        <v>33</v>
      </c>
      <c r="AX830" s="15" t="s">
        <v>80</v>
      </c>
      <c r="AY830" s="253" t="s">
        <v>158</v>
      </c>
    </row>
    <row r="831" s="2" customFormat="1" ht="24.15" customHeight="1">
      <c r="A831" s="38"/>
      <c r="B831" s="39"/>
      <c r="C831" s="204" t="s">
        <v>610</v>
      </c>
      <c r="D831" s="204" t="s">
        <v>162</v>
      </c>
      <c r="E831" s="205" t="s">
        <v>611</v>
      </c>
      <c r="F831" s="206" t="s">
        <v>612</v>
      </c>
      <c r="G831" s="207" t="s">
        <v>165</v>
      </c>
      <c r="H831" s="208">
        <v>27360</v>
      </c>
      <c r="I831" s="209"/>
      <c r="J831" s="210">
        <f>ROUND(I831*H831,2)</f>
        <v>0</v>
      </c>
      <c r="K831" s="206" t="s">
        <v>166</v>
      </c>
      <c r="L831" s="44"/>
      <c r="M831" s="211" t="s">
        <v>19</v>
      </c>
      <c r="N831" s="212" t="s">
        <v>44</v>
      </c>
      <c r="O831" s="84"/>
      <c r="P831" s="213">
        <f>O831*H831</f>
        <v>0</v>
      </c>
      <c r="Q831" s="213">
        <v>0</v>
      </c>
      <c r="R831" s="213">
        <f>Q831*H831</f>
        <v>0</v>
      </c>
      <c r="S831" s="213">
        <v>0</v>
      </c>
      <c r="T831" s="214">
        <f>S831*H831</f>
        <v>0</v>
      </c>
      <c r="U831" s="38"/>
      <c r="V831" s="38"/>
      <c r="W831" s="38"/>
      <c r="X831" s="38"/>
      <c r="Y831" s="38"/>
      <c r="Z831" s="38"/>
      <c r="AA831" s="38"/>
      <c r="AB831" s="38"/>
      <c r="AC831" s="38"/>
      <c r="AD831" s="38"/>
      <c r="AE831" s="38"/>
      <c r="AR831" s="215" t="s">
        <v>167</v>
      </c>
      <c r="AT831" s="215" t="s">
        <v>162</v>
      </c>
      <c r="AU831" s="215" t="s">
        <v>161</v>
      </c>
      <c r="AY831" s="17" t="s">
        <v>158</v>
      </c>
      <c r="BE831" s="216">
        <f>IF(N831="základní",J831,0)</f>
        <v>0</v>
      </c>
      <c r="BF831" s="216">
        <f>IF(N831="snížená",J831,0)</f>
        <v>0</v>
      </c>
      <c r="BG831" s="216">
        <f>IF(N831="zákl. přenesená",J831,0)</f>
        <v>0</v>
      </c>
      <c r="BH831" s="216">
        <f>IF(N831="sníž. přenesená",J831,0)</f>
        <v>0</v>
      </c>
      <c r="BI831" s="216">
        <f>IF(N831="nulová",J831,0)</f>
        <v>0</v>
      </c>
      <c r="BJ831" s="17" t="s">
        <v>168</v>
      </c>
      <c r="BK831" s="216">
        <f>ROUND(I831*H831,2)</f>
        <v>0</v>
      </c>
      <c r="BL831" s="17" t="s">
        <v>167</v>
      </c>
      <c r="BM831" s="215" t="s">
        <v>613</v>
      </c>
    </row>
    <row r="832" s="2" customFormat="1">
      <c r="A832" s="38"/>
      <c r="B832" s="39"/>
      <c r="C832" s="40"/>
      <c r="D832" s="217" t="s">
        <v>170</v>
      </c>
      <c r="E832" s="40"/>
      <c r="F832" s="218" t="s">
        <v>609</v>
      </c>
      <c r="G832" s="40"/>
      <c r="H832" s="40"/>
      <c r="I832" s="219"/>
      <c r="J832" s="40"/>
      <c r="K832" s="40"/>
      <c r="L832" s="44"/>
      <c r="M832" s="220"/>
      <c r="N832" s="221"/>
      <c r="O832" s="84"/>
      <c r="P832" s="84"/>
      <c r="Q832" s="84"/>
      <c r="R832" s="84"/>
      <c r="S832" s="84"/>
      <c r="T832" s="85"/>
      <c r="U832" s="38"/>
      <c r="V832" s="38"/>
      <c r="W832" s="38"/>
      <c r="X832" s="38"/>
      <c r="Y832" s="38"/>
      <c r="Z832" s="38"/>
      <c r="AA832" s="38"/>
      <c r="AB832" s="38"/>
      <c r="AC832" s="38"/>
      <c r="AD832" s="38"/>
      <c r="AE832" s="38"/>
      <c r="AT832" s="17" t="s">
        <v>170</v>
      </c>
      <c r="AU832" s="17" t="s">
        <v>161</v>
      </c>
    </row>
    <row r="833" s="13" customFormat="1">
      <c r="A833" s="13"/>
      <c r="B833" s="222"/>
      <c r="C833" s="223"/>
      <c r="D833" s="217" t="s">
        <v>172</v>
      </c>
      <c r="E833" s="224" t="s">
        <v>19</v>
      </c>
      <c r="F833" s="225" t="s">
        <v>593</v>
      </c>
      <c r="G833" s="223"/>
      <c r="H833" s="224" t="s">
        <v>19</v>
      </c>
      <c r="I833" s="226"/>
      <c r="J833" s="223"/>
      <c r="K833" s="223"/>
      <c r="L833" s="227"/>
      <c r="M833" s="228"/>
      <c r="N833" s="229"/>
      <c r="O833" s="229"/>
      <c r="P833" s="229"/>
      <c r="Q833" s="229"/>
      <c r="R833" s="229"/>
      <c r="S833" s="229"/>
      <c r="T833" s="230"/>
      <c r="U833" s="13"/>
      <c r="V833" s="13"/>
      <c r="W833" s="13"/>
      <c r="X833" s="13"/>
      <c r="Y833" s="13"/>
      <c r="Z833" s="13"/>
      <c r="AA833" s="13"/>
      <c r="AB833" s="13"/>
      <c r="AC833" s="13"/>
      <c r="AD833" s="13"/>
      <c r="AE833" s="13"/>
      <c r="AT833" s="231" t="s">
        <v>172</v>
      </c>
      <c r="AU833" s="231" t="s">
        <v>161</v>
      </c>
      <c r="AV833" s="13" t="s">
        <v>80</v>
      </c>
      <c r="AW833" s="13" t="s">
        <v>33</v>
      </c>
      <c r="AX833" s="13" t="s">
        <v>72</v>
      </c>
      <c r="AY833" s="231" t="s">
        <v>158</v>
      </c>
    </row>
    <row r="834" s="14" customFormat="1">
      <c r="A834" s="14"/>
      <c r="B834" s="232"/>
      <c r="C834" s="233"/>
      <c r="D834" s="217" t="s">
        <v>172</v>
      </c>
      <c r="E834" s="234" t="s">
        <v>19</v>
      </c>
      <c r="F834" s="235" t="s">
        <v>594</v>
      </c>
      <c r="G834" s="233"/>
      <c r="H834" s="236">
        <v>420</v>
      </c>
      <c r="I834" s="237"/>
      <c r="J834" s="233"/>
      <c r="K834" s="233"/>
      <c r="L834" s="238"/>
      <c r="M834" s="239"/>
      <c r="N834" s="240"/>
      <c r="O834" s="240"/>
      <c r="P834" s="240"/>
      <c r="Q834" s="240"/>
      <c r="R834" s="240"/>
      <c r="S834" s="240"/>
      <c r="T834" s="241"/>
      <c r="U834" s="14"/>
      <c r="V834" s="14"/>
      <c r="W834" s="14"/>
      <c r="X834" s="14"/>
      <c r="Y834" s="14"/>
      <c r="Z834" s="14"/>
      <c r="AA834" s="14"/>
      <c r="AB834" s="14"/>
      <c r="AC834" s="14"/>
      <c r="AD834" s="14"/>
      <c r="AE834" s="14"/>
      <c r="AT834" s="242" t="s">
        <v>172</v>
      </c>
      <c r="AU834" s="242" t="s">
        <v>161</v>
      </c>
      <c r="AV834" s="14" t="s">
        <v>168</v>
      </c>
      <c r="AW834" s="14" t="s">
        <v>33</v>
      </c>
      <c r="AX834" s="14" t="s">
        <v>72</v>
      </c>
      <c r="AY834" s="242" t="s">
        <v>158</v>
      </c>
    </row>
    <row r="835" s="13" customFormat="1">
      <c r="A835" s="13"/>
      <c r="B835" s="222"/>
      <c r="C835" s="223"/>
      <c r="D835" s="217" t="s">
        <v>172</v>
      </c>
      <c r="E835" s="224" t="s">
        <v>19</v>
      </c>
      <c r="F835" s="225" t="s">
        <v>240</v>
      </c>
      <c r="G835" s="223"/>
      <c r="H835" s="224" t="s">
        <v>19</v>
      </c>
      <c r="I835" s="226"/>
      <c r="J835" s="223"/>
      <c r="K835" s="223"/>
      <c r="L835" s="227"/>
      <c r="M835" s="228"/>
      <c r="N835" s="229"/>
      <c r="O835" s="229"/>
      <c r="P835" s="229"/>
      <c r="Q835" s="229"/>
      <c r="R835" s="229"/>
      <c r="S835" s="229"/>
      <c r="T835" s="230"/>
      <c r="U835" s="13"/>
      <c r="V835" s="13"/>
      <c r="W835" s="13"/>
      <c r="X835" s="13"/>
      <c r="Y835" s="13"/>
      <c r="Z835" s="13"/>
      <c r="AA835" s="13"/>
      <c r="AB835" s="13"/>
      <c r="AC835" s="13"/>
      <c r="AD835" s="13"/>
      <c r="AE835" s="13"/>
      <c r="AT835" s="231" t="s">
        <v>172</v>
      </c>
      <c r="AU835" s="231" t="s">
        <v>161</v>
      </c>
      <c r="AV835" s="13" t="s">
        <v>80</v>
      </c>
      <c r="AW835" s="13" t="s">
        <v>33</v>
      </c>
      <c r="AX835" s="13" t="s">
        <v>72</v>
      </c>
      <c r="AY835" s="231" t="s">
        <v>158</v>
      </c>
    </row>
    <row r="836" s="14" customFormat="1">
      <c r="A836" s="14"/>
      <c r="B836" s="232"/>
      <c r="C836" s="233"/>
      <c r="D836" s="217" t="s">
        <v>172</v>
      </c>
      <c r="E836" s="234" t="s">
        <v>19</v>
      </c>
      <c r="F836" s="235" t="s">
        <v>241</v>
      </c>
      <c r="G836" s="233"/>
      <c r="H836" s="236">
        <v>36</v>
      </c>
      <c r="I836" s="237"/>
      <c r="J836" s="233"/>
      <c r="K836" s="233"/>
      <c r="L836" s="238"/>
      <c r="M836" s="239"/>
      <c r="N836" s="240"/>
      <c r="O836" s="240"/>
      <c r="P836" s="240"/>
      <c r="Q836" s="240"/>
      <c r="R836" s="240"/>
      <c r="S836" s="240"/>
      <c r="T836" s="241"/>
      <c r="U836" s="14"/>
      <c r="V836" s="14"/>
      <c r="W836" s="14"/>
      <c r="X836" s="14"/>
      <c r="Y836" s="14"/>
      <c r="Z836" s="14"/>
      <c r="AA836" s="14"/>
      <c r="AB836" s="14"/>
      <c r="AC836" s="14"/>
      <c r="AD836" s="14"/>
      <c r="AE836" s="14"/>
      <c r="AT836" s="242" t="s">
        <v>172</v>
      </c>
      <c r="AU836" s="242" t="s">
        <v>161</v>
      </c>
      <c r="AV836" s="14" t="s">
        <v>168</v>
      </c>
      <c r="AW836" s="14" t="s">
        <v>33</v>
      </c>
      <c r="AX836" s="14" t="s">
        <v>72</v>
      </c>
      <c r="AY836" s="242" t="s">
        <v>158</v>
      </c>
    </row>
    <row r="837" s="15" customFormat="1">
      <c r="A837" s="15"/>
      <c r="B837" s="243"/>
      <c r="C837" s="244"/>
      <c r="D837" s="217" t="s">
        <v>172</v>
      </c>
      <c r="E837" s="245" t="s">
        <v>19</v>
      </c>
      <c r="F837" s="246" t="s">
        <v>176</v>
      </c>
      <c r="G837" s="244"/>
      <c r="H837" s="247">
        <v>456</v>
      </c>
      <c r="I837" s="248"/>
      <c r="J837" s="244"/>
      <c r="K837" s="244"/>
      <c r="L837" s="249"/>
      <c r="M837" s="250"/>
      <c r="N837" s="251"/>
      <c r="O837" s="251"/>
      <c r="P837" s="251"/>
      <c r="Q837" s="251"/>
      <c r="R837" s="251"/>
      <c r="S837" s="251"/>
      <c r="T837" s="252"/>
      <c r="U837" s="15"/>
      <c r="V837" s="15"/>
      <c r="W837" s="15"/>
      <c r="X837" s="15"/>
      <c r="Y837" s="15"/>
      <c r="Z837" s="15"/>
      <c r="AA837" s="15"/>
      <c r="AB837" s="15"/>
      <c r="AC837" s="15"/>
      <c r="AD837" s="15"/>
      <c r="AE837" s="15"/>
      <c r="AT837" s="253" t="s">
        <v>172</v>
      </c>
      <c r="AU837" s="253" t="s">
        <v>161</v>
      </c>
      <c r="AV837" s="15" t="s">
        <v>167</v>
      </c>
      <c r="AW837" s="15" t="s">
        <v>33</v>
      </c>
      <c r="AX837" s="15" t="s">
        <v>80</v>
      </c>
      <c r="AY837" s="253" t="s">
        <v>158</v>
      </c>
    </row>
    <row r="838" s="14" customFormat="1">
      <c r="A838" s="14"/>
      <c r="B838" s="232"/>
      <c r="C838" s="233"/>
      <c r="D838" s="217" t="s">
        <v>172</v>
      </c>
      <c r="E838" s="233"/>
      <c r="F838" s="235" t="s">
        <v>599</v>
      </c>
      <c r="G838" s="233"/>
      <c r="H838" s="236">
        <v>27360</v>
      </c>
      <c r="I838" s="237"/>
      <c r="J838" s="233"/>
      <c r="K838" s="233"/>
      <c r="L838" s="238"/>
      <c r="M838" s="239"/>
      <c r="N838" s="240"/>
      <c r="O838" s="240"/>
      <c r="P838" s="240"/>
      <c r="Q838" s="240"/>
      <c r="R838" s="240"/>
      <c r="S838" s="240"/>
      <c r="T838" s="241"/>
      <c r="U838" s="14"/>
      <c r="V838" s="14"/>
      <c r="W838" s="14"/>
      <c r="X838" s="14"/>
      <c r="Y838" s="14"/>
      <c r="Z838" s="14"/>
      <c r="AA838" s="14"/>
      <c r="AB838" s="14"/>
      <c r="AC838" s="14"/>
      <c r="AD838" s="14"/>
      <c r="AE838" s="14"/>
      <c r="AT838" s="242" t="s">
        <v>172</v>
      </c>
      <c r="AU838" s="242" t="s">
        <v>161</v>
      </c>
      <c r="AV838" s="14" t="s">
        <v>168</v>
      </c>
      <c r="AW838" s="14" t="s">
        <v>4</v>
      </c>
      <c r="AX838" s="14" t="s">
        <v>80</v>
      </c>
      <c r="AY838" s="242" t="s">
        <v>158</v>
      </c>
    </row>
    <row r="839" s="2" customFormat="1" ht="24.15" customHeight="1">
      <c r="A839" s="38"/>
      <c r="B839" s="39"/>
      <c r="C839" s="204" t="s">
        <v>551</v>
      </c>
      <c r="D839" s="204" t="s">
        <v>162</v>
      </c>
      <c r="E839" s="205" t="s">
        <v>614</v>
      </c>
      <c r="F839" s="206" t="s">
        <v>615</v>
      </c>
      <c r="G839" s="207" t="s">
        <v>165</v>
      </c>
      <c r="H839" s="208">
        <v>456</v>
      </c>
      <c r="I839" s="209"/>
      <c r="J839" s="210">
        <f>ROUND(I839*H839,2)</f>
        <v>0</v>
      </c>
      <c r="K839" s="206" t="s">
        <v>166</v>
      </c>
      <c r="L839" s="44"/>
      <c r="M839" s="211" t="s">
        <v>19</v>
      </c>
      <c r="N839" s="212" t="s">
        <v>44</v>
      </c>
      <c r="O839" s="84"/>
      <c r="P839" s="213">
        <f>O839*H839</f>
        <v>0</v>
      </c>
      <c r="Q839" s="213">
        <v>0</v>
      </c>
      <c r="R839" s="213">
        <f>Q839*H839</f>
        <v>0</v>
      </c>
      <c r="S839" s="213">
        <v>0</v>
      </c>
      <c r="T839" s="214">
        <f>S839*H839</f>
        <v>0</v>
      </c>
      <c r="U839" s="38"/>
      <c r="V839" s="38"/>
      <c r="W839" s="38"/>
      <c r="X839" s="38"/>
      <c r="Y839" s="38"/>
      <c r="Z839" s="38"/>
      <c r="AA839" s="38"/>
      <c r="AB839" s="38"/>
      <c r="AC839" s="38"/>
      <c r="AD839" s="38"/>
      <c r="AE839" s="38"/>
      <c r="AR839" s="215" t="s">
        <v>167</v>
      </c>
      <c r="AT839" s="215" t="s">
        <v>162</v>
      </c>
      <c r="AU839" s="215" t="s">
        <v>161</v>
      </c>
      <c r="AY839" s="17" t="s">
        <v>158</v>
      </c>
      <c r="BE839" s="216">
        <f>IF(N839="základní",J839,0)</f>
        <v>0</v>
      </c>
      <c r="BF839" s="216">
        <f>IF(N839="snížená",J839,0)</f>
        <v>0</v>
      </c>
      <c r="BG839" s="216">
        <f>IF(N839="zákl. přenesená",J839,0)</f>
        <v>0</v>
      </c>
      <c r="BH839" s="216">
        <f>IF(N839="sníž. přenesená",J839,0)</f>
        <v>0</v>
      </c>
      <c r="BI839" s="216">
        <f>IF(N839="nulová",J839,0)</f>
        <v>0</v>
      </c>
      <c r="BJ839" s="17" t="s">
        <v>168</v>
      </c>
      <c r="BK839" s="216">
        <f>ROUND(I839*H839,2)</f>
        <v>0</v>
      </c>
      <c r="BL839" s="17" t="s">
        <v>167</v>
      </c>
      <c r="BM839" s="215" t="s">
        <v>616</v>
      </c>
    </row>
    <row r="840" s="13" customFormat="1">
      <c r="A840" s="13"/>
      <c r="B840" s="222"/>
      <c r="C840" s="223"/>
      <c r="D840" s="217" t="s">
        <v>172</v>
      </c>
      <c r="E840" s="224" t="s">
        <v>19</v>
      </c>
      <c r="F840" s="225" t="s">
        <v>593</v>
      </c>
      <c r="G840" s="223"/>
      <c r="H840" s="224" t="s">
        <v>19</v>
      </c>
      <c r="I840" s="226"/>
      <c r="J840" s="223"/>
      <c r="K840" s="223"/>
      <c r="L840" s="227"/>
      <c r="M840" s="228"/>
      <c r="N840" s="229"/>
      <c r="O840" s="229"/>
      <c r="P840" s="229"/>
      <c r="Q840" s="229"/>
      <c r="R840" s="229"/>
      <c r="S840" s="229"/>
      <c r="T840" s="230"/>
      <c r="U840" s="13"/>
      <c r="V840" s="13"/>
      <c r="W840" s="13"/>
      <c r="X840" s="13"/>
      <c r="Y840" s="13"/>
      <c r="Z840" s="13"/>
      <c r="AA840" s="13"/>
      <c r="AB840" s="13"/>
      <c r="AC840" s="13"/>
      <c r="AD840" s="13"/>
      <c r="AE840" s="13"/>
      <c r="AT840" s="231" t="s">
        <v>172</v>
      </c>
      <c r="AU840" s="231" t="s">
        <v>161</v>
      </c>
      <c r="AV840" s="13" t="s">
        <v>80</v>
      </c>
      <c r="AW840" s="13" t="s">
        <v>33</v>
      </c>
      <c r="AX840" s="13" t="s">
        <v>72</v>
      </c>
      <c r="AY840" s="231" t="s">
        <v>158</v>
      </c>
    </row>
    <row r="841" s="14" customFormat="1">
      <c r="A841" s="14"/>
      <c r="B841" s="232"/>
      <c r="C841" s="233"/>
      <c r="D841" s="217" t="s">
        <v>172</v>
      </c>
      <c r="E841" s="234" t="s">
        <v>19</v>
      </c>
      <c r="F841" s="235" t="s">
        <v>594</v>
      </c>
      <c r="G841" s="233"/>
      <c r="H841" s="236">
        <v>420</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172</v>
      </c>
      <c r="AU841" s="242" t="s">
        <v>161</v>
      </c>
      <c r="AV841" s="14" t="s">
        <v>168</v>
      </c>
      <c r="AW841" s="14" t="s">
        <v>33</v>
      </c>
      <c r="AX841" s="14" t="s">
        <v>72</v>
      </c>
      <c r="AY841" s="242" t="s">
        <v>158</v>
      </c>
    </row>
    <row r="842" s="13" customFormat="1">
      <c r="A842" s="13"/>
      <c r="B842" s="222"/>
      <c r="C842" s="223"/>
      <c r="D842" s="217" t="s">
        <v>172</v>
      </c>
      <c r="E842" s="224" t="s">
        <v>19</v>
      </c>
      <c r="F842" s="225" t="s">
        <v>240</v>
      </c>
      <c r="G842" s="223"/>
      <c r="H842" s="224" t="s">
        <v>19</v>
      </c>
      <c r="I842" s="226"/>
      <c r="J842" s="223"/>
      <c r="K842" s="223"/>
      <c r="L842" s="227"/>
      <c r="M842" s="228"/>
      <c r="N842" s="229"/>
      <c r="O842" s="229"/>
      <c r="P842" s="229"/>
      <c r="Q842" s="229"/>
      <c r="R842" s="229"/>
      <c r="S842" s="229"/>
      <c r="T842" s="230"/>
      <c r="U842" s="13"/>
      <c r="V842" s="13"/>
      <c r="W842" s="13"/>
      <c r="X842" s="13"/>
      <c r="Y842" s="13"/>
      <c r="Z842" s="13"/>
      <c r="AA842" s="13"/>
      <c r="AB842" s="13"/>
      <c r="AC842" s="13"/>
      <c r="AD842" s="13"/>
      <c r="AE842" s="13"/>
      <c r="AT842" s="231" t="s">
        <v>172</v>
      </c>
      <c r="AU842" s="231" t="s">
        <v>161</v>
      </c>
      <c r="AV842" s="13" t="s">
        <v>80</v>
      </c>
      <c r="AW842" s="13" t="s">
        <v>33</v>
      </c>
      <c r="AX842" s="13" t="s">
        <v>72</v>
      </c>
      <c r="AY842" s="231" t="s">
        <v>158</v>
      </c>
    </row>
    <row r="843" s="14" customFormat="1">
      <c r="A843" s="14"/>
      <c r="B843" s="232"/>
      <c r="C843" s="233"/>
      <c r="D843" s="217" t="s">
        <v>172</v>
      </c>
      <c r="E843" s="234" t="s">
        <v>19</v>
      </c>
      <c r="F843" s="235" t="s">
        <v>241</v>
      </c>
      <c r="G843" s="233"/>
      <c r="H843" s="236">
        <v>36</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161</v>
      </c>
      <c r="AV843" s="14" t="s">
        <v>168</v>
      </c>
      <c r="AW843" s="14" t="s">
        <v>33</v>
      </c>
      <c r="AX843" s="14" t="s">
        <v>72</v>
      </c>
      <c r="AY843" s="242" t="s">
        <v>158</v>
      </c>
    </row>
    <row r="844" s="15" customFormat="1">
      <c r="A844" s="15"/>
      <c r="B844" s="243"/>
      <c r="C844" s="244"/>
      <c r="D844" s="217" t="s">
        <v>172</v>
      </c>
      <c r="E844" s="245" t="s">
        <v>19</v>
      </c>
      <c r="F844" s="246" t="s">
        <v>176</v>
      </c>
      <c r="G844" s="244"/>
      <c r="H844" s="247">
        <v>456</v>
      </c>
      <c r="I844" s="248"/>
      <c r="J844" s="244"/>
      <c r="K844" s="244"/>
      <c r="L844" s="249"/>
      <c r="M844" s="250"/>
      <c r="N844" s="251"/>
      <c r="O844" s="251"/>
      <c r="P844" s="251"/>
      <c r="Q844" s="251"/>
      <c r="R844" s="251"/>
      <c r="S844" s="251"/>
      <c r="T844" s="252"/>
      <c r="U844" s="15"/>
      <c r="V844" s="15"/>
      <c r="W844" s="15"/>
      <c r="X844" s="15"/>
      <c r="Y844" s="15"/>
      <c r="Z844" s="15"/>
      <c r="AA844" s="15"/>
      <c r="AB844" s="15"/>
      <c r="AC844" s="15"/>
      <c r="AD844" s="15"/>
      <c r="AE844" s="15"/>
      <c r="AT844" s="253" t="s">
        <v>172</v>
      </c>
      <c r="AU844" s="253" t="s">
        <v>161</v>
      </c>
      <c r="AV844" s="15" t="s">
        <v>167</v>
      </c>
      <c r="AW844" s="15" t="s">
        <v>33</v>
      </c>
      <c r="AX844" s="15" t="s">
        <v>80</v>
      </c>
      <c r="AY844" s="253" t="s">
        <v>158</v>
      </c>
    </row>
    <row r="845" s="2" customFormat="1" ht="24.15" customHeight="1">
      <c r="A845" s="38"/>
      <c r="B845" s="39"/>
      <c r="C845" s="204" t="s">
        <v>617</v>
      </c>
      <c r="D845" s="204" t="s">
        <v>162</v>
      </c>
      <c r="E845" s="205" t="s">
        <v>618</v>
      </c>
      <c r="F845" s="206" t="s">
        <v>619</v>
      </c>
      <c r="G845" s="207" t="s">
        <v>284</v>
      </c>
      <c r="H845" s="208">
        <v>6</v>
      </c>
      <c r="I845" s="209"/>
      <c r="J845" s="210">
        <f>ROUND(I845*H845,2)</f>
        <v>0</v>
      </c>
      <c r="K845" s="206" t="s">
        <v>166</v>
      </c>
      <c r="L845" s="44"/>
      <c r="M845" s="211" t="s">
        <v>19</v>
      </c>
      <c r="N845" s="212" t="s">
        <v>44</v>
      </c>
      <c r="O845" s="84"/>
      <c r="P845" s="213">
        <f>O845*H845</f>
        <v>0</v>
      </c>
      <c r="Q845" s="213">
        <v>0</v>
      </c>
      <c r="R845" s="213">
        <f>Q845*H845</f>
        <v>0</v>
      </c>
      <c r="S845" s="213">
        <v>0</v>
      </c>
      <c r="T845" s="214">
        <f>S845*H845</f>
        <v>0</v>
      </c>
      <c r="U845" s="38"/>
      <c r="V845" s="38"/>
      <c r="W845" s="38"/>
      <c r="X845" s="38"/>
      <c r="Y845" s="38"/>
      <c r="Z845" s="38"/>
      <c r="AA845" s="38"/>
      <c r="AB845" s="38"/>
      <c r="AC845" s="38"/>
      <c r="AD845" s="38"/>
      <c r="AE845" s="38"/>
      <c r="AR845" s="215" t="s">
        <v>167</v>
      </c>
      <c r="AT845" s="215" t="s">
        <v>162</v>
      </c>
      <c r="AU845" s="215" t="s">
        <v>161</v>
      </c>
      <c r="AY845" s="17" t="s">
        <v>158</v>
      </c>
      <c r="BE845" s="216">
        <f>IF(N845="základní",J845,0)</f>
        <v>0</v>
      </c>
      <c r="BF845" s="216">
        <f>IF(N845="snížená",J845,0)</f>
        <v>0</v>
      </c>
      <c r="BG845" s="216">
        <f>IF(N845="zákl. přenesená",J845,0)</f>
        <v>0</v>
      </c>
      <c r="BH845" s="216">
        <f>IF(N845="sníž. přenesená",J845,0)</f>
        <v>0</v>
      </c>
      <c r="BI845" s="216">
        <f>IF(N845="nulová",J845,0)</f>
        <v>0</v>
      </c>
      <c r="BJ845" s="17" t="s">
        <v>168</v>
      </c>
      <c r="BK845" s="216">
        <f>ROUND(I845*H845,2)</f>
        <v>0</v>
      </c>
      <c r="BL845" s="17" t="s">
        <v>167</v>
      </c>
      <c r="BM845" s="215" t="s">
        <v>620</v>
      </c>
    </row>
    <row r="846" s="2" customFormat="1">
      <c r="A846" s="38"/>
      <c r="B846" s="39"/>
      <c r="C846" s="40"/>
      <c r="D846" s="217" t="s">
        <v>170</v>
      </c>
      <c r="E846" s="40"/>
      <c r="F846" s="218" t="s">
        <v>621</v>
      </c>
      <c r="G846" s="40"/>
      <c r="H846" s="40"/>
      <c r="I846" s="219"/>
      <c r="J846" s="40"/>
      <c r="K846" s="40"/>
      <c r="L846" s="44"/>
      <c r="M846" s="220"/>
      <c r="N846" s="221"/>
      <c r="O846" s="84"/>
      <c r="P846" s="84"/>
      <c r="Q846" s="84"/>
      <c r="R846" s="84"/>
      <c r="S846" s="84"/>
      <c r="T846" s="85"/>
      <c r="U846" s="38"/>
      <c r="V846" s="38"/>
      <c r="W846" s="38"/>
      <c r="X846" s="38"/>
      <c r="Y846" s="38"/>
      <c r="Z846" s="38"/>
      <c r="AA846" s="38"/>
      <c r="AB846" s="38"/>
      <c r="AC846" s="38"/>
      <c r="AD846" s="38"/>
      <c r="AE846" s="38"/>
      <c r="AT846" s="17" t="s">
        <v>170</v>
      </c>
      <c r="AU846" s="17" t="s">
        <v>161</v>
      </c>
    </row>
    <row r="847" s="13" customFormat="1">
      <c r="A847" s="13"/>
      <c r="B847" s="222"/>
      <c r="C847" s="223"/>
      <c r="D847" s="217" t="s">
        <v>172</v>
      </c>
      <c r="E847" s="224" t="s">
        <v>19</v>
      </c>
      <c r="F847" s="225" t="s">
        <v>622</v>
      </c>
      <c r="G847" s="223"/>
      <c r="H847" s="224" t="s">
        <v>19</v>
      </c>
      <c r="I847" s="226"/>
      <c r="J847" s="223"/>
      <c r="K847" s="223"/>
      <c r="L847" s="227"/>
      <c r="M847" s="228"/>
      <c r="N847" s="229"/>
      <c r="O847" s="229"/>
      <c r="P847" s="229"/>
      <c r="Q847" s="229"/>
      <c r="R847" s="229"/>
      <c r="S847" s="229"/>
      <c r="T847" s="230"/>
      <c r="U847" s="13"/>
      <c r="V847" s="13"/>
      <c r="W847" s="13"/>
      <c r="X847" s="13"/>
      <c r="Y847" s="13"/>
      <c r="Z847" s="13"/>
      <c r="AA847" s="13"/>
      <c r="AB847" s="13"/>
      <c r="AC847" s="13"/>
      <c r="AD847" s="13"/>
      <c r="AE847" s="13"/>
      <c r="AT847" s="231" t="s">
        <v>172</v>
      </c>
      <c r="AU847" s="231" t="s">
        <v>161</v>
      </c>
      <c r="AV847" s="13" t="s">
        <v>80</v>
      </c>
      <c r="AW847" s="13" t="s">
        <v>33</v>
      </c>
      <c r="AX847" s="13" t="s">
        <v>72</v>
      </c>
      <c r="AY847" s="231" t="s">
        <v>158</v>
      </c>
    </row>
    <row r="848" s="14" customFormat="1">
      <c r="A848" s="14"/>
      <c r="B848" s="232"/>
      <c r="C848" s="233"/>
      <c r="D848" s="217" t="s">
        <v>172</v>
      </c>
      <c r="E848" s="234" t="s">
        <v>19</v>
      </c>
      <c r="F848" s="235" t="s">
        <v>623</v>
      </c>
      <c r="G848" s="233"/>
      <c r="H848" s="236">
        <v>6</v>
      </c>
      <c r="I848" s="237"/>
      <c r="J848" s="233"/>
      <c r="K848" s="233"/>
      <c r="L848" s="238"/>
      <c r="M848" s="239"/>
      <c r="N848" s="240"/>
      <c r="O848" s="240"/>
      <c r="P848" s="240"/>
      <c r="Q848" s="240"/>
      <c r="R848" s="240"/>
      <c r="S848" s="240"/>
      <c r="T848" s="241"/>
      <c r="U848" s="14"/>
      <c r="V848" s="14"/>
      <c r="W848" s="14"/>
      <c r="X848" s="14"/>
      <c r="Y848" s="14"/>
      <c r="Z848" s="14"/>
      <c r="AA848" s="14"/>
      <c r="AB848" s="14"/>
      <c r="AC848" s="14"/>
      <c r="AD848" s="14"/>
      <c r="AE848" s="14"/>
      <c r="AT848" s="242" t="s">
        <v>172</v>
      </c>
      <c r="AU848" s="242" t="s">
        <v>161</v>
      </c>
      <c r="AV848" s="14" t="s">
        <v>168</v>
      </c>
      <c r="AW848" s="14" t="s">
        <v>33</v>
      </c>
      <c r="AX848" s="14" t="s">
        <v>80</v>
      </c>
      <c r="AY848" s="242" t="s">
        <v>158</v>
      </c>
    </row>
    <row r="849" s="2" customFormat="1" ht="24.15" customHeight="1">
      <c r="A849" s="38"/>
      <c r="B849" s="39"/>
      <c r="C849" s="204" t="s">
        <v>573</v>
      </c>
      <c r="D849" s="204" t="s">
        <v>162</v>
      </c>
      <c r="E849" s="205" t="s">
        <v>624</v>
      </c>
      <c r="F849" s="206" t="s">
        <v>625</v>
      </c>
      <c r="G849" s="207" t="s">
        <v>284</v>
      </c>
      <c r="H849" s="208">
        <v>12</v>
      </c>
      <c r="I849" s="209"/>
      <c r="J849" s="210">
        <f>ROUND(I849*H849,2)</f>
        <v>0</v>
      </c>
      <c r="K849" s="206" t="s">
        <v>166</v>
      </c>
      <c r="L849" s="44"/>
      <c r="M849" s="211" t="s">
        <v>19</v>
      </c>
      <c r="N849" s="212" t="s">
        <v>44</v>
      </c>
      <c r="O849" s="84"/>
      <c r="P849" s="213">
        <f>O849*H849</f>
        <v>0</v>
      </c>
      <c r="Q849" s="213">
        <v>0</v>
      </c>
      <c r="R849" s="213">
        <f>Q849*H849</f>
        <v>0</v>
      </c>
      <c r="S849" s="213">
        <v>0</v>
      </c>
      <c r="T849" s="214">
        <f>S849*H849</f>
        <v>0</v>
      </c>
      <c r="U849" s="38"/>
      <c r="V849" s="38"/>
      <c r="W849" s="38"/>
      <c r="X849" s="38"/>
      <c r="Y849" s="38"/>
      <c r="Z849" s="38"/>
      <c r="AA849" s="38"/>
      <c r="AB849" s="38"/>
      <c r="AC849" s="38"/>
      <c r="AD849" s="38"/>
      <c r="AE849" s="38"/>
      <c r="AR849" s="215" t="s">
        <v>167</v>
      </c>
      <c r="AT849" s="215" t="s">
        <v>162</v>
      </c>
      <c r="AU849" s="215" t="s">
        <v>161</v>
      </c>
      <c r="AY849" s="17" t="s">
        <v>158</v>
      </c>
      <c r="BE849" s="216">
        <f>IF(N849="základní",J849,0)</f>
        <v>0</v>
      </c>
      <c r="BF849" s="216">
        <f>IF(N849="snížená",J849,0)</f>
        <v>0</v>
      </c>
      <c r="BG849" s="216">
        <f>IF(N849="zákl. přenesená",J849,0)</f>
        <v>0</v>
      </c>
      <c r="BH849" s="216">
        <f>IF(N849="sníž. přenesená",J849,0)</f>
        <v>0</v>
      </c>
      <c r="BI849" s="216">
        <f>IF(N849="nulová",J849,0)</f>
        <v>0</v>
      </c>
      <c r="BJ849" s="17" t="s">
        <v>168</v>
      </c>
      <c r="BK849" s="216">
        <f>ROUND(I849*H849,2)</f>
        <v>0</v>
      </c>
      <c r="BL849" s="17" t="s">
        <v>167</v>
      </c>
      <c r="BM849" s="215" t="s">
        <v>626</v>
      </c>
    </row>
    <row r="850" s="2" customFormat="1">
      <c r="A850" s="38"/>
      <c r="B850" s="39"/>
      <c r="C850" s="40"/>
      <c r="D850" s="217" t="s">
        <v>170</v>
      </c>
      <c r="E850" s="40"/>
      <c r="F850" s="218" t="s">
        <v>621</v>
      </c>
      <c r="G850" s="40"/>
      <c r="H850" s="40"/>
      <c r="I850" s="219"/>
      <c r="J850" s="40"/>
      <c r="K850" s="40"/>
      <c r="L850" s="44"/>
      <c r="M850" s="220"/>
      <c r="N850" s="221"/>
      <c r="O850" s="84"/>
      <c r="P850" s="84"/>
      <c r="Q850" s="84"/>
      <c r="R850" s="84"/>
      <c r="S850" s="84"/>
      <c r="T850" s="85"/>
      <c r="U850" s="38"/>
      <c r="V850" s="38"/>
      <c r="W850" s="38"/>
      <c r="X850" s="38"/>
      <c r="Y850" s="38"/>
      <c r="Z850" s="38"/>
      <c r="AA850" s="38"/>
      <c r="AB850" s="38"/>
      <c r="AC850" s="38"/>
      <c r="AD850" s="38"/>
      <c r="AE850" s="38"/>
      <c r="AT850" s="17" t="s">
        <v>170</v>
      </c>
      <c r="AU850" s="17" t="s">
        <v>161</v>
      </c>
    </row>
    <row r="851" s="13" customFormat="1">
      <c r="A851" s="13"/>
      <c r="B851" s="222"/>
      <c r="C851" s="223"/>
      <c r="D851" s="217" t="s">
        <v>172</v>
      </c>
      <c r="E851" s="224" t="s">
        <v>19</v>
      </c>
      <c r="F851" s="225" t="s">
        <v>622</v>
      </c>
      <c r="G851" s="223"/>
      <c r="H851" s="224" t="s">
        <v>19</v>
      </c>
      <c r="I851" s="226"/>
      <c r="J851" s="223"/>
      <c r="K851" s="223"/>
      <c r="L851" s="227"/>
      <c r="M851" s="228"/>
      <c r="N851" s="229"/>
      <c r="O851" s="229"/>
      <c r="P851" s="229"/>
      <c r="Q851" s="229"/>
      <c r="R851" s="229"/>
      <c r="S851" s="229"/>
      <c r="T851" s="230"/>
      <c r="U851" s="13"/>
      <c r="V851" s="13"/>
      <c r="W851" s="13"/>
      <c r="X851" s="13"/>
      <c r="Y851" s="13"/>
      <c r="Z851" s="13"/>
      <c r="AA851" s="13"/>
      <c r="AB851" s="13"/>
      <c r="AC851" s="13"/>
      <c r="AD851" s="13"/>
      <c r="AE851" s="13"/>
      <c r="AT851" s="231" t="s">
        <v>172</v>
      </c>
      <c r="AU851" s="231" t="s">
        <v>161</v>
      </c>
      <c r="AV851" s="13" t="s">
        <v>80</v>
      </c>
      <c r="AW851" s="13" t="s">
        <v>33</v>
      </c>
      <c r="AX851" s="13" t="s">
        <v>72</v>
      </c>
      <c r="AY851" s="231" t="s">
        <v>158</v>
      </c>
    </row>
    <row r="852" s="14" customFormat="1">
      <c r="A852" s="14"/>
      <c r="B852" s="232"/>
      <c r="C852" s="233"/>
      <c r="D852" s="217" t="s">
        <v>172</v>
      </c>
      <c r="E852" s="234" t="s">
        <v>19</v>
      </c>
      <c r="F852" s="235" t="s">
        <v>623</v>
      </c>
      <c r="G852" s="233"/>
      <c r="H852" s="236">
        <v>6</v>
      </c>
      <c r="I852" s="237"/>
      <c r="J852" s="233"/>
      <c r="K852" s="233"/>
      <c r="L852" s="238"/>
      <c r="M852" s="239"/>
      <c r="N852" s="240"/>
      <c r="O852" s="240"/>
      <c r="P852" s="240"/>
      <c r="Q852" s="240"/>
      <c r="R852" s="240"/>
      <c r="S852" s="240"/>
      <c r="T852" s="241"/>
      <c r="U852" s="14"/>
      <c r="V852" s="14"/>
      <c r="W852" s="14"/>
      <c r="X852" s="14"/>
      <c r="Y852" s="14"/>
      <c r="Z852" s="14"/>
      <c r="AA852" s="14"/>
      <c r="AB852" s="14"/>
      <c r="AC852" s="14"/>
      <c r="AD852" s="14"/>
      <c r="AE852" s="14"/>
      <c r="AT852" s="242" t="s">
        <v>172</v>
      </c>
      <c r="AU852" s="242" t="s">
        <v>161</v>
      </c>
      <c r="AV852" s="14" t="s">
        <v>168</v>
      </c>
      <c r="AW852" s="14" t="s">
        <v>33</v>
      </c>
      <c r="AX852" s="14" t="s">
        <v>80</v>
      </c>
      <c r="AY852" s="242" t="s">
        <v>158</v>
      </c>
    </row>
    <row r="853" s="14" customFormat="1">
      <c r="A853" s="14"/>
      <c r="B853" s="232"/>
      <c r="C853" s="233"/>
      <c r="D853" s="217" t="s">
        <v>172</v>
      </c>
      <c r="E853" s="233"/>
      <c r="F853" s="235" t="s">
        <v>627</v>
      </c>
      <c r="G853" s="233"/>
      <c r="H853" s="236">
        <v>12</v>
      </c>
      <c r="I853" s="237"/>
      <c r="J853" s="233"/>
      <c r="K853" s="233"/>
      <c r="L853" s="238"/>
      <c r="M853" s="239"/>
      <c r="N853" s="240"/>
      <c r="O853" s="240"/>
      <c r="P853" s="240"/>
      <c r="Q853" s="240"/>
      <c r="R853" s="240"/>
      <c r="S853" s="240"/>
      <c r="T853" s="241"/>
      <c r="U853" s="14"/>
      <c r="V853" s="14"/>
      <c r="W853" s="14"/>
      <c r="X853" s="14"/>
      <c r="Y853" s="14"/>
      <c r="Z853" s="14"/>
      <c r="AA853" s="14"/>
      <c r="AB853" s="14"/>
      <c r="AC853" s="14"/>
      <c r="AD853" s="14"/>
      <c r="AE853" s="14"/>
      <c r="AT853" s="242" t="s">
        <v>172</v>
      </c>
      <c r="AU853" s="242" t="s">
        <v>161</v>
      </c>
      <c r="AV853" s="14" t="s">
        <v>168</v>
      </c>
      <c r="AW853" s="14" t="s">
        <v>4</v>
      </c>
      <c r="AX853" s="14" t="s">
        <v>80</v>
      </c>
      <c r="AY853" s="242" t="s">
        <v>158</v>
      </c>
    </row>
    <row r="854" s="2" customFormat="1" ht="24.15" customHeight="1">
      <c r="A854" s="38"/>
      <c r="B854" s="39"/>
      <c r="C854" s="204" t="s">
        <v>628</v>
      </c>
      <c r="D854" s="204" t="s">
        <v>162</v>
      </c>
      <c r="E854" s="205" t="s">
        <v>629</v>
      </c>
      <c r="F854" s="206" t="s">
        <v>630</v>
      </c>
      <c r="G854" s="207" t="s">
        <v>284</v>
      </c>
      <c r="H854" s="208">
        <v>6</v>
      </c>
      <c r="I854" s="209"/>
      <c r="J854" s="210">
        <f>ROUND(I854*H854,2)</f>
        <v>0</v>
      </c>
      <c r="K854" s="206" t="s">
        <v>166</v>
      </c>
      <c r="L854" s="44"/>
      <c r="M854" s="211" t="s">
        <v>19</v>
      </c>
      <c r="N854" s="212" t="s">
        <v>44</v>
      </c>
      <c r="O854" s="84"/>
      <c r="P854" s="213">
        <f>O854*H854</f>
        <v>0</v>
      </c>
      <c r="Q854" s="213">
        <v>0</v>
      </c>
      <c r="R854" s="213">
        <f>Q854*H854</f>
        <v>0</v>
      </c>
      <c r="S854" s="213">
        <v>0</v>
      </c>
      <c r="T854" s="214">
        <f>S854*H854</f>
        <v>0</v>
      </c>
      <c r="U854" s="38"/>
      <c r="V854" s="38"/>
      <c r="W854" s="38"/>
      <c r="X854" s="38"/>
      <c r="Y854" s="38"/>
      <c r="Z854" s="38"/>
      <c r="AA854" s="38"/>
      <c r="AB854" s="38"/>
      <c r="AC854" s="38"/>
      <c r="AD854" s="38"/>
      <c r="AE854" s="38"/>
      <c r="AR854" s="215" t="s">
        <v>167</v>
      </c>
      <c r="AT854" s="215" t="s">
        <v>162</v>
      </c>
      <c r="AU854" s="215" t="s">
        <v>161</v>
      </c>
      <c r="AY854" s="17" t="s">
        <v>158</v>
      </c>
      <c r="BE854" s="216">
        <f>IF(N854="základní",J854,0)</f>
        <v>0</v>
      </c>
      <c r="BF854" s="216">
        <f>IF(N854="snížená",J854,0)</f>
        <v>0</v>
      </c>
      <c r="BG854" s="216">
        <f>IF(N854="zákl. přenesená",J854,0)</f>
        <v>0</v>
      </c>
      <c r="BH854" s="216">
        <f>IF(N854="sníž. přenesená",J854,0)</f>
        <v>0</v>
      </c>
      <c r="BI854" s="216">
        <f>IF(N854="nulová",J854,0)</f>
        <v>0</v>
      </c>
      <c r="BJ854" s="17" t="s">
        <v>168</v>
      </c>
      <c r="BK854" s="216">
        <f>ROUND(I854*H854,2)</f>
        <v>0</v>
      </c>
      <c r="BL854" s="17" t="s">
        <v>167</v>
      </c>
      <c r="BM854" s="215" t="s">
        <v>631</v>
      </c>
    </row>
    <row r="855" s="2" customFormat="1">
      <c r="A855" s="38"/>
      <c r="B855" s="39"/>
      <c r="C855" s="40"/>
      <c r="D855" s="217" t="s">
        <v>170</v>
      </c>
      <c r="E855" s="40"/>
      <c r="F855" s="218" t="s">
        <v>632</v>
      </c>
      <c r="G855" s="40"/>
      <c r="H855" s="40"/>
      <c r="I855" s="219"/>
      <c r="J855" s="40"/>
      <c r="K855" s="40"/>
      <c r="L855" s="44"/>
      <c r="M855" s="220"/>
      <c r="N855" s="221"/>
      <c r="O855" s="84"/>
      <c r="P855" s="84"/>
      <c r="Q855" s="84"/>
      <c r="R855" s="84"/>
      <c r="S855" s="84"/>
      <c r="T855" s="85"/>
      <c r="U855" s="38"/>
      <c r="V855" s="38"/>
      <c r="W855" s="38"/>
      <c r="X855" s="38"/>
      <c r="Y855" s="38"/>
      <c r="Z855" s="38"/>
      <c r="AA855" s="38"/>
      <c r="AB855" s="38"/>
      <c r="AC855" s="38"/>
      <c r="AD855" s="38"/>
      <c r="AE855" s="38"/>
      <c r="AT855" s="17" t="s">
        <v>170</v>
      </c>
      <c r="AU855" s="17" t="s">
        <v>161</v>
      </c>
    </row>
    <row r="856" s="13" customFormat="1">
      <c r="A856" s="13"/>
      <c r="B856" s="222"/>
      <c r="C856" s="223"/>
      <c r="D856" s="217" t="s">
        <v>172</v>
      </c>
      <c r="E856" s="224" t="s">
        <v>19</v>
      </c>
      <c r="F856" s="225" t="s">
        <v>622</v>
      </c>
      <c r="G856" s="223"/>
      <c r="H856" s="224" t="s">
        <v>19</v>
      </c>
      <c r="I856" s="226"/>
      <c r="J856" s="223"/>
      <c r="K856" s="223"/>
      <c r="L856" s="227"/>
      <c r="M856" s="228"/>
      <c r="N856" s="229"/>
      <c r="O856" s="229"/>
      <c r="P856" s="229"/>
      <c r="Q856" s="229"/>
      <c r="R856" s="229"/>
      <c r="S856" s="229"/>
      <c r="T856" s="230"/>
      <c r="U856" s="13"/>
      <c r="V856" s="13"/>
      <c r="W856" s="13"/>
      <c r="X856" s="13"/>
      <c r="Y856" s="13"/>
      <c r="Z856" s="13"/>
      <c r="AA856" s="13"/>
      <c r="AB856" s="13"/>
      <c r="AC856" s="13"/>
      <c r="AD856" s="13"/>
      <c r="AE856" s="13"/>
      <c r="AT856" s="231" t="s">
        <v>172</v>
      </c>
      <c r="AU856" s="231" t="s">
        <v>161</v>
      </c>
      <c r="AV856" s="13" t="s">
        <v>80</v>
      </c>
      <c r="AW856" s="13" t="s">
        <v>33</v>
      </c>
      <c r="AX856" s="13" t="s">
        <v>72</v>
      </c>
      <c r="AY856" s="231" t="s">
        <v>158</v>
      </c>
    </row>
    <row r="857" s="14" customFormat="1">
      <c r="A857" s="14"/>
      <c r="B857" s="232"/>
      <c r="C857" s="233"/>
      <c r="D857" s="217" t="s">
        <v>172</v>
      </c>
      <c r="E857" s="234" t="s">
        <v>19</v>
      </c>
      <c r="F857" s="235" t="s">
        <v>623</v>
      </c>
      <c r="G857" s="233"/>
      <c r="H857" s="236">
        <v>6</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172</v>
      </c>
      <c r="AU857" s="242" t="s">
        <v>161</v>
      </c>
      <c r="AV857" s="14" t="s">
        <v>168</v>
      </c>
      <c r="AW857" s="14" t="s">
        <v>33</v>
      </c>
      <c r="AX857" s="14" t="s">
        <v>80</v>
      </c>
      <c r="AY857" s="242" t="s">
        <v>158</v>
      </c>
    </row>
    <row r="858" s="12" customFormat="1" ht="25.92" customHeight="1">
      <c r="A858" s="12"/>
      <c r="B858" s="188"/>
      <c r="C858" s="189"/>
      <c r="D858" s="190" t="s">
        <v>71</v>
      </c>
      <c r="E858" s="191" t="s">
        <v>633</v>
      </c>
      <c r="F858" s="191" t="s">
        <v>634</v>
      </c>
      <c r="G858" s="189"/>
      <c r="H858" s="189"/>
      <c r="I858" s="192"/>
      <c r="J858" s="193">
        <f>BK858</f>
        <v>0</v>
      </c>
      <c r="K858" s="189"/>
      <c r="L858" s="194"/>
      <c r="M858" s="195"/>
      <c r="N858" s="196"/>
      <c r="O858" s="196"/>
      <c r="P858" s="197">
        <f>P859+P865+P892+P903+P958+P996+P1008</f>
        <v>0</v>
      </c>
      <c r="Q858" s="196"/>
      <c r="R858" s="197">
        <f>R859+R865+R892+R903+R958+R996+R1008</f>
        <v>2.4157509800000003</v>
      </c>
      <c r="S858" s="196"/>
      <c r="T858" s="198">
        <f>T859+T865+T892+T903+T958+T996+T1008</f>
        <v>0.26499099999999998</v>
      </c>
      <c r="U858" s="12"/>
      <c r="V858" s="12"/>
      <c r="W858" s="12"/>
      <c r="X858" s="12"/>
      <c r="Y858" s="12"/>
      <c r="Z858" s="12"/>
      <c r="AA858" s="12"/>
      <c r="AB858" s="12"/>
      <c r="AC858" s="12"/>
      <c r="AD858" s="12"/>
      <c r="AE858" s="12"/>
      <c r="AR858" s="199" t="s">
        <v>168</v>
      </c>
      <c r="AT858" s="200" t="s">
        <v>71</v>
      </c>
      <c r="AU858" s="200" t="s">
        <v>72</v>
      </c>
      <c r="AY858" s="199" t="s">
        <v>158</v>
      </c>
      <c r="BK858" s="201">
        <f>BK859+BK865+BK892+BK903+BK958+BK996+BK1008</f>
        <v>0</v>
      </c>
    </row>
    <row r="859" s="12" customFormat="1" ht="22.8" customHeight="1">
      <c r="A859" s="12"/>
      <c r="B859" s="188"/>
      <c r="C859" s="189"/>
      <c r="D859" s="190" t="s">
        <v>71</v>
      </c>
      <c r="E859" s="202" t="s">
        <v>635</v>
      </c>
      <c r="F859" s="202" t="s">
        <v>636</v>
      </c>
      <c r="G859" s="189"/>
      <c r="H859" s="189"/>
      <c r="I859" s="192"/>
      <c r="J859" s="203">
        <f>BK859</f>
        <v>0</v>
      </c>
      <c r="K859" s="189"/>
      <c r="L859" s="194"/>
      <c r="M859" s="195"/>
      <c r="N859" s="196"/>
      <c r="O859" s="196"/>
      <c r="P859" s="197">
        <f>SUM(P860:P864)</f>
        <v>0</v>
      </c>
      <c r="Q859" s="196"/>
      <c r="R859" s="197">
        <f>SUM(R860:R864)</f>
        <v>0.0017700000000000001</v>
      </c>
      <c r="S859" s="196"/>
      <c r="T859" s="198">
        <f>SUM(T860:T864)</f>
        <v>0</v>
      </c>
      <c r="U859" s="12"/>
      <c r="V859" s="12"/>
      <c r="W859" s="12"/>
      <c r="X859" s="12"/>
      <c r="Y859" s="12"/>
      <c r="Z859" s="12"/>
      <c r="AA859" s="12"/>
      <c r="AB859" s="12"/>
      <c r="AC859" s="12"/>
      <c r="AD859" s="12"/>
      <c r="AE859" s="12"/>
      <c r="AR859" s="199" t="s">
        <v>168</v>
      </c>
      <c r="AT859" s="200" t="s">
        <v>71</v>
      </c>
      <c r="AU859" s="200" t="s">
        <v>80</v>
      </c>
      <c r="AY859" s="199" t="s">
        <v>158</v>
      </c>
      <c r="BK859" s="201">
        <f>SUM(BK860:BK864)</f>
        <v>0</v>
      </c>
    </row>
    <row r="860" s="2" customFormat="1" ht="37.8" customHeight="1">
      <c r="A860" s="38"/>
      <c r="B860" s="39"/>
      <c r="C860" s="204" t="s">
        <v>637</v>
      </c>
      <c r="D860" s="204" t="s">
        <v>162</v>
      </c>
      <c r="E860" s="205" t="s">
        <v>638</v>
      </c>
      <c r="F860" s="206" t="s">
        <v>639</v>
      </c>
      <c r="G860" s="207" t="s">
        <v>165</v>
      </c>
      <c r="H860" s="208">
        <v>3</v>
      </c>
      <c r="I860" s="209"/>
      <c r="J860" s="210">
        <f>ROUND(I860*H860,2)</f>
        <v>0</v>
      </c>
      <c r="K860" s="206" t="s">
        <v>166</v>
      </c>
      <c r="L860" s="44"/>
      <c r="M860" s="211" t="s">
        <v>19</v>
      </c>
      <c r="N860" s="212" t="s">
        <v>44</v>
      </c>
      <c r="O860" s="84"/>
      <c r="P860" s="213">
        <f>O860*H860</f>
        <v>0</v>
      </c>
      <c r="Q860" s="213">
        <v>0.00059000000000000003</v>
      </c>
      <c r="R860" s="213">
        <f>Q860*H860</f>
        <v>0.0017700000000000001</v>
      </c>
      <c r="S860" s="213">
        <v>0</v>
      </c>
      <c r="T860" s="214">
        <f>S860*H860</f>
        <v>0</v>
      </c>
      <c r="U860" s="38"/>
      <c r="V860" s="38"/>
      <c r="W860" s="38"/>
      <c r="X860" s="38"/>
      <c r="Y860" s="38"/>
      <c r="Z860" s="38"/>
      <c r="AA860" s="38"/>
      <c r="AB860" s="38"/>
      <c r="AC860" s="38"/>
      <c r="AD860" s="38"/>
      <c r="AE860" s="38"/>
      <c r="AR860" s="215" t="s">
        <v>309</v>
      </c>
      <c r="AT860" s="215" t="s">
        <v>162</v>
      </c>
      <c r="AU860" s="215" t="s">
        <v>168</v>
      </c>
      <c r="AY860" s="17" t="s">
        <v>158</v>
      </c>
      <c r="BE860" s="216">
        <f>IF(N860="základní",J860,0)</f>
        <v>0</v>
      </c>
      <c r="BF860" s="216">
        <f>IF(N860="snížená",J860,0)</f>
        <v>0</v>
      </c>
      <c r="BG860" s="216">
        <f>IF(N860="zákl. přenesená",J860,0)</f>
        <v>0</v>
      </c>
      <c r="BH860" s="216">
        <f>IF(N860="sníž. přenesená",J860,0)</f>
        <v>0</v>
      </c>
      <c r="BI860" s="216">
        <f>IF(N860="nulová",J860,0)</f>
        <v>0</v>
      </c>
      <c r="BJ860" s="17" t="s">
        <v>168</v>
      </c>
      <c r="BK860" s="216">
        <f>ROUND(I860*H860,2)</f>
        <v>0</v>
      </c>
      <c r="BL860" s="17" t="s">
        <v>309</v>
      </c>
      <c r="BM860" s="215" t="s">
        <v>640</v>
      </c>
    </row>
    <row r="861" s="13" customFormat="1">
      <c r="A861" s="13"/>
      <c r="B861" s="222"/>
      <c r="C861" s="223"/>
      <c r="D861" s="217" t="s">
        <v>172</v>
      </c>
      <c r="E861" s="224" t="s">
        <v>19</v>
      </c>
      <c r="F861" s="225" t="s">
        <v>190</v>
      </c>
      <c r="G861" s="223"/>
      <c r="H861" s="224" t="s">
        <v>19</v>
      </c>
      <c r="I861" s="226"/>
      <c r="J861" s="223"/>
      <c r="K861" s="223"/>
      <c r="L861" s="227"/>
      <c r="M861" s="228"/>
      <c r="N861" s="229"/>
      <c r="O861" s="229"/>
      <c r="P861" s="229"/>
      <c r="Q861" s="229"/>
      <c r="R861" s="229"/>
      <c r="S861" s="229"/>
      <c r="T861" s="230"/>
      <c r="U861" s="13"/>
      <c r="V861" s="13"/>
      <c r="W861" s="13"/>
      <c r="X861" s="13"/>
      <c r="Y861" s="13"/>
      <c r="Z861" s="13"/>
      <c r="AA861" s="13"/>
      <c r="AB861" s="13"/>
      <c r="AC861" s="13"/>
      <c r="AD861" s="13"/>
      <c r="AE861" s="13"/>
      <c r="AT861" s="231" t="s">
        <v>172</v>
      </c>
      <c r="AU861" s="231" t="s">
        <v>168</v>
      </c>
      <c r="AV861" s="13" t="s">
        <v>80</v>
      </c>
      <c r="AW861" s="13" t="s">
        <v>33</v>
      </c>
      <c r="AX861" s="13" t="s">
        <v>72</v>
      </c>
      <c r="AY861" s="231" t="s">
        <v>158</v>
      </c>
    </row>
    <row r="862" s="14" customFormat="1">
      <c r="A862" s="14"/>
      <c r="B862" s="232"/>
      <c r="C862" s="233"/>
      <c r="D862" s="217" t="s">
        <v>172</v>
      </c>
      <c r="E862" s="234" t="s">
        <v>19</v>
      </c>
      <c r="F862" s="235" t="s">
        <v>641</v>
      </c>
      <c r="G862" s="233"/>
      <c r="H862" s="236">
        <v>3</v>
      </c>
      <c r="I862" s="237"/>
      <c r="J862" s="233"/>
      <c r="K862" s="233"/>
      <c r="L862" s="238"/>
      <c r="M862" s="239"/>
      <c r="N862" s="240"/>
      <c r="O862" s="240"/>
      <c r="P862" s="240"/>
      <c r="Q862" s="240"/>
      <c r="R862" s="240"/>
      <c r="S862" s="240"/>
      <c r="T862" s="241"/>
      <c r="U862" s="14"/>
      <c r="V862" s="14"/>
      <c r="W862" s="14"/>
      <c r="X862" s="14"/>
      <c r="Y862" s="14"/>
      <c r="Z862" s="14"/>
      <c r="AA862" s="14"/>
      <c r="AB862" s="14"/>
      <c r="AC862" s="14"/>
      <c r="AD862" s="14"/>
      <c r="AE862" s="14"/>
      <c r="AT862" s="242" t="s">
        <v>172</v>
      </c>
      <c r="AU862" s="242" t="s">
        <v>168</v>
      </c>
      <c r="AV862" s="14" t="s">
        <v>168</v>
      </c>
      <c r="AW862" s="14" t="s">
        <v>33</v>
      </c>
      <c r="AX862" s="14" t="s">
        <v>80</v>
      </c>
      <c r="AY862" s="242" t="s">
        <v>158</v>
      </c>
    </row>
    <row r="863" s="2" customFormat="1" ht="37.8" customHeight="1">
      <c r="A863" s="38"/>
      <c r="B863" s="39"/>
      <c r="C863" s="204" t="s">
        <v>642</v>
      </c>
      <c r="D863" s="204" t="s">
        <v>162</v>
      </c>
      <c r="E863" s="205" t="s">
        <v>643</v>
      </c>
      <c r="F863" s="206" t="s">
        <v>644</v>
      </c>
      <c r="G863" s="207" t="s">
        <v>645</v>
      </c>
      <c r="H863" s="264"/>
      <c r="I863" s="209"/>
      <c r="J863" s="210">
        <f>ROUND(I863*H863,2)</f>
        <v>0</v>
      </c>
      <c r="K863" s="206" t="s">
        <v>166</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309</v>
      </c>
      <c r="AT863" s="215" t="s">
        <v>162</v>
      </c>
      <c r="AU863" s="215" t="s">
        <v>168</v>
      </c>
      <c r="AY863" s="17" t="s">
        <v>158</v>
      </c>
      <c r="BE863" s="216">
        <f>IF(N863="základní",J863,0)</f>
        <v>0</v>
      </c>
      <c r="BF863" s="216">
        <f>IF(N863="snížená",J863,0)</f>
        <v>0</v>
      </c>
      <c r="BG863" s="216">
        <f>IF(N863="zákl. přenesená",J863,0)</f>
        <v>0</v>
      </c>
      <c r="BH863" s="216">
        <f>IF(N863="sníž. přenesená",J863,0)</f>
        <v>0</v>
      </c>
      <c r="BI863" s="216">
        <f>IF(N863="nulová",J863,0)</f>
        <v>0</v>
      </c>
      <c r="BJ863" s="17" t="s">
        <v>168</v>
      </c>
      <c r="BK863" s="216">
        <f>ROUND(I863*H863,2)</f>
        <v>0</v>
      </c>
      <c r="BL863" s="17" t="s">
        <v>309</v>
      </c>
      <c r="BM863" s="215" t="s">
        <v>646</v>
      </c>
    </row>
    <row r="864" s="2" customFormat="1">
      <c r="A864" s="38"/>
      <c r="B864" s="39"/>
      <c r="C864" s="40"/>
      <c r="D864" s="217" t="s">
        <v>170</v>
      </c>
      <c r="E864" s="40"/>
      <c r="F864" s="218" t="s">
        <v>647</v>
      </c>
      <c r="G864" s="40"/>
      <c r="H864" s="40"/>
      <c r="I864" s="219"/>
      <c r="J864" s="40"/>
      <c r="K864" s="40"/>
      <c r="L864" s="44"/>
      <c r="M864" s="220"/>
      <c r="N864" s="221"/>
      <c r="O864" s="84"/>
      <c r="P864" s="84"/>
      <c r="Q864" s="84"/>
      <c r="R864" s="84"/>
      <c r="S864" s="84"/>
      <c r="T864" s="85"/>
      <c r="U864" s="38"/>
      <c r="V864" s="38"/>
      <c r="W864" s="38"/>
      <c r="X864" s="38"/>
      <c r="Y864" s="38"/>
      <c r="Z864" s="38"/>
      <c r="AA864" s="38"/>
      <c r="AB864" s="38"/>
      <c r="AC864" s="38"/>
      <c r="AD864" s="38"/>
      <c r="AE864" s="38"/>
      <c r="AT864" s="17" t="s">
        <v>170</v>
      </c>
      <c r="AU864" s="17" t="s">
        <v>168</v>
      </c>
    </row>
    <row r="865" s="12" customFormat="1" ht="22.8" customHeight="1">
      <c r="A865" s="12"/>
      <c r="B865" s="188"/>
      <c r="C865" s="189"/>
      <c r="D865" s="190" t="s">
        <v>71</v>
      </c>
      <c r="E865" s="202" t="s">
        <v>648</v>
      </c>
      <c r="F865" s="202" t="s">
        <v>649</v>
      </c>
      <c r="G865" s="189"/>
      <c r="H865" s="189"/>
      <c r="I865" s="192"/>
      <c r="J865" s="203">
        <f>BK865</f>
        <v>0</v>
      </c>
      <c r="K865" s="189"/>
      <c r="L865" s="194"/>
      <c r="M865" s="195"/>
      <c r="N865" s="196"/>
      <c r="O865" s="196"/>
      <c r="P865" s="197">
        <f>SUM(P866:P891)</f>
        <v>0</v>
      </c>
      <c r="Q865" s="196"/>
      <c r="R865" s="197">
        <f>SUM(R866:R891)</f>
        <v>1.5456899999999998</v>
      </c>
      <c r="S865" s="196"/>
      <c r="T865" s="198">
        <f>SUM(T866:T891)</f>
        <v>0</v>
      </c>
      <c r="U865" s="12"/>
      <c r="V865" s="12"/>
      <c r="W865" s="12"/>
      <c r="X865" s="12"/>
      <c r="Y865" s="12"/>
      <c r="Z865" s="12"/>
      <c r="AA865" s="12"/>
      <c r="AB865" s="12"/>
      <c r="AC865" s="12"/>
      <c r="AD865" s="12"/>
      <c r="AE865" s="12"/>
      <c r="AR865" s="199" t="s">
        <v>168</v>
      </c>
      <c r="AT865" s="200" t="s">
        <v>71</v>
      </c>
      <c r="AU865" s="200" t="s">
        <v>80</v>
      </c>
      <c r="AY865" s="199" t="s">
        <v>158</v>
      </c>
      <c r="BK865" s="201">
        <f>SUM(BK866:BK891)</f>
        <v>0</v>
      </c>
    </row>
    <row r="866" s="2" customFormat="1" ht="37.8" customHeight="1">
      <c r="A866" s="38"/>
      <c r="B866" s="39"/>
      <c r="C866" s="204" t="s">
        <v>650</v>
      </c>
      <c r="D866" s="204" t="s">
        <v>162</v>
      </c>
      <c r="E866" s="205" t="s">
        <v>651</v>
      </c>
      <c r="F866" s="206" t="s">
        <v>652</v>
      </c>
      <c r="G866" s="207" t="s">
        <v>165</v>
      </c>
      <c r="H866" s="208">
        <v>161</v>
      </c>
      <c r="I866" s="209"/>
      <c r="J866" s="210">
        <f>ROUND(I866*H866,2)</f>
        <v>0</v>
      </c>
      <c r="K866" s="206" t="s">
        <v>166</v>
      </c>
      <c r="L866" s="44"/>
      <c r="M866" s="211" t="s">
        <v>19</v>
      </c>
      <c r="N866" s="212" t="s">
        <v>44</v>
      </c>
      <c r="O866" s="84"/>
      <c r="P866" s="213">
        <f>O866*H866</f>
        <v>0</v>
      </c>
      <c r="Q866" s="213">
        <v>0</v>
      </c>
      <c r="R866" s="213">
        <f>Q866*H866</f>
        <v>0</v>
      </c>
      <c r="S866" s="213">
        <v>0</v>
      </c>
      <c r="T866" s="214">
        <f>S866*H866</f>
        <v>0</v>
      </c>
      <c r="U866" s="38"/>
      <c r="V866" s="38"/>
      <c r="W866" s="38"/>
      <c r="X866" s="38"/>
      <c r="Y866" s="38"/>
      <c r="Z866" s="38"/>
      <c r="AA866" s="38"/>
      <c r="AB866" s="38"/>
      <c r="AC866" s="38"/>
      <c r="AD866" s="38"/>
      <c r="AE866" s="38"/>
      <c r="AR866" s="215" t="s">
        <v>309</v>
      </c>
      <c r="AT866" s="215" t="s">
        <v>162</v>
      </c>
      <c r="AU866" s="215" t="s">
        <v>168</v>
      </c>
      <c r="AY866" s="17" t="s">
        <v>158</v>
      </c>
      <c r="BE866" s="216">
        <f>IF(N866="základní",J866,0)</f>
        <v>0</v>
      </c>
      <c r="BF866" s="216">
        <f>IF(N866="snížená",J866,0)</f>
        <v>0</v>
      </c>
      <c r="BG866" s="216">
        <f>IF(N866="zákl. přenesená",J866,0)</f>
        <v>0</v>
      </c>
      <c r="BH866" s="216">
        <f>IF(N866="sníž. přenesená",J866,0)</f>
        <v>0</v>
      </c>
      <c r="BI866" s="216">
        <f>IF(N866="nulová",J866,0)</f>
        <v>0</v>
      </c>
      <c r="BJ866" s="17" t="s">
        <v>168</v>
      </c>
      <c r="BK866" s="216">
        <f>ROUND(I866*H866,2)</f>
        <v>0</v>
      </c>
      <c r="BL866" s="17" t="s">
        <v>309</v>
      </c>
      <c r="BM866" s="215" t="s">
        <v>653</v>
      </c>
    </row>
    <row r="867" s="2" customFormat="1">
      <c r="A867" s="38"/>
      <c r="B867" s="39"/>
      <c r="C867" s="40"/>
      <c r="D867" s="217" t="s">
        <v>170</v>
      </c>
      <c r="E867" s="40"/>
      <c r="F867" s="218" t="s">
        <v>654</v>
      </c>
      <c r="G867" s="40"/>
      <c r="H867" s="40"/>
      <c r="I867" s="219"/>
      <c r="J867" s="40"/>
      <c r="K867" s="40"/>
      <c r="L867" s="44"/>
      <c r="M867" s="220"/>
      <c r="N867" s="221"/>
      <c r="O867" s="84"/>
      <c r="P867" s="84"/>
      <c r="Q867" s="84"/>
      <c r="R867" s="84"/>
      <c r="S867" s="84"/>
      <c r="T867" s="85"/>
      <c r="U867" s="38"/>
      <c r="V867" s="38"/>
      <c r="W867" s="38"/>
      <c r="X867" s="38"/>
      <c r="Y867" s="38"/>
      <c r="Z867" s="38"/>
      <c r="AA867" s="38"/>
      <c r="AB867" s="38"/>
      <c r="AC867" s="38"/>
      <c r="AD867" s="38"/>
      <c r="AE867" s="38"/>
      <c r="AT867" s="17" t="s">
        <v>170</v>
      </c>
      <c r="AU867" s="17" t="s">
        <v>168</v>
      </c>
    </row>
    <row r="868" s="13" customFormat="1">
      <c r="A868" s="13"/>
      <c r="B868" s="222"/>
      <c r="C868" s="223"/>
      <c r="D868" s="217" t="s">
        <v>172</v>
      </c>
      <c r="E868" s="224" t="s">
        <v>19</v>
      </c>
      <c r="F868" s="225" t="s">
        <v>498</v>
      </c>
      <c r="G868" s="223"/>
      <c r="H868" s="224" t="s">
        <v>19</v>
      </c>
      <c r="I868" s="226"/>
      <c r="J868" s="223"/>
      <c r="K868" s="223"/>
      <c r="L868" s="227"/>
      <c r="M868" s="228"/>
      <c r="N868" s="229"/>
      <c r="O868" s="229"/>
      <c r="P868" s="229"/>
      <c r="Q868" s="229"/>
      <c r="R868" s="229"/>
      <c r="S868" s="229"/>
      <c r="T868" s="230"/>
      <c r="U868" s="13"/>
      <c r="V868" s="13"/>
      <c r="W868" s="13"/>
      <c r="X868" s="13"/>
      <c r="Y868" s="13"/>
      <c r="Z868" s="13"/>
      <c r="AA868" s="13"/>
      <c r="AB868" s="13"/>
      <c r="AC868" s="13"/>
      <c r="AD868" s="13"/>
      <c r="AE868" s="13"/>
      <c r="AT868" s="231" t="s">
        <v>172</v>
      </c>
      <c r="AU868" s="231" t="s">
        <v>168</v>
      </c>
      <c r="AV868" s="13" t="s">
        <v>80</v>
      </c>
      <c r="AW868" s="13" t="s">
        <v>33</v>
      </c>
      <c r="AX868" s="13" t="s">
        <v>72</v>
      </c>
      <c r="AY868" s="231" t="s">
        <v>158</v>
      </c>
    </row>
    <row r="869" s="14" customFormat="1">
      <c r="A869" s="14"/>
      <c r="B869" s="232"/>
      <c r="C869" s="233"/>
      <c r="D869" s="217" t="s">
        <v>172</v>
      </c>
      <c r="E869" s="234" t="s">
        <v>19</v>
      </c>
      <c r="F869" s="235" t="s">
        <v>328</v>
      </c>
      <c r="G869" s="233"/>
      <c r="H869" s="236">
        <v>144</v>
      </c>
      <c r="I869" s="237"/>
      <c r="J869" s="233"/>
      <c r="K869" s="233"/>
      <c r="L869" s="238"/>
      <c r="M869" s="239"/>
      <c r="N869" s="240"/>
      <c r="O869" s="240"/>
      <c r="P869" s="240"/>
      <c r="Q869" s="240"/>
      <c r="R869" s="240"/>
      <c r="S869" s="240"/>
      <c r="T869" s="241"/>
      <c r="U869" s="14"/>
      <c r="V869" s="14"/>
      <c r="W869" s="14"/>
      <c r="X869" s="14"/>
      <c r="Y869" s="14"/>
      <c r="Z869" s="14"/>
      <c r="AA869" s="14"/>
      <c r="AB869" s="14"/>
      <c r="AC869" s="14"/>
      <c r="AD869" s="14"/>
      <c r="AE869" s="14"/>
      <c r="AT869" s="242" t="s">
        <v>172</v>
      </c>
      <c r="AU869" s="242" t="s">
        <v>168</v>
      </c>
      <c r="AV869" s="14" t="s">
        <v>168</v>
      </c>
      <c r="AW869" s="14" t="s">
        <v>33</v>
      </c>
      <c r="AX869" s="14" t="s">
        <v>72</v>
      </c>
      <c r="AY869" s="242" t="s">
        <v>158</v>
      </c>
    </row>
    <row r="870" s="13" customFormat="1">
      <c r="A870" s="13"/>
      <c r="B870" s="222"/>
      <c r="C870" s="223"/>
      <c r="D870" s="217" t="s">
        <v>172</v>
      </c>
      <c r="E870" s="224" t="s">
        <v>19</v>
      </c>
      <c r="F870" s="225" t="s">
        <v>655</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172</v>
      </c>
      <c r="AU870" s="231" t="s">
        <v>168</v>
      </c>
      <c r="AV870" s="13" t="s">
        <v>80</v>
      </c>
      <c r="AW870" s="13" t="s">
        <v>33</v>
      </c>
      <c r="AX870" s="13" t="s">
        <v>72</v>
      </c>
      <c r="AY870" s="231" t="s">
        <v>158</v>
      </c>
    </row>
    <row r="871" s="14" customFormat="1">
      <c r="A871" s="14"/>
      <c r="B871" s="232"/>
      <c r="C871" s="233"/>
      <c r="D871" s="217" t="s">
        <v>172</v>
      </c>
      <c r="E871" s="234" t="s">
        <v>19</v>
      </c>
      <c r="F871" s="235" t="s">
        <v>314</v>
      </c>
      <c r="G871" s="233"/>
      <c r="H871" s="236">
        <v>17</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172</v>
      </c>
      <c r="AU871" s="242" t="s">
        <v>168</v>
      </c>
      <c r="AV871" s="14" t="s">
        <v>168</v>
      </c>
      <c r="AW871" s="14" t="s">
        <v>33</v>
      </c>
      <c r="AX871" s="14" t="s">
        <v>72</v>
      </c>
      <c r="AY871" s="242" t="s">
        <v>158</v>
      </c>
    </row>
    <row r="872" s="15" customFormat="1">
      <c r="A872" s="15"/>
      <c r="B872" s="243"/>
      <c r="C872" s="244"/>
      <c r="D872" s="217" t="s">
        <v>172</v>
      </c>
      <c r="E872" s="245" t="s">
        <v>19</v>
      </c>
      <c r="F872" s="246" t="s">
        <v>176</v>
      </c>
      <c r="G872" s="244"/>
      <c r="H872" s="247">
        <v>161</v>
      </c>
      <c r="I872" s="248"/>
      <c r="J872" s="244"/>
      <c r="K872" s="244"/>
      <c r="L872" s="249"/>
      <c r="M872" s="250"/>
      <c r="N872" s="251"/>
      <c r="O872" s="251"/>
      <c r="P872" s="251"/>
      <c r="Q872" s="251"/>
      <c r="R872" s="251"/>
      <c r="S872" s="251"/>
      <c r="T872" s="252"/>
      <c r="U872" s="15"/>
      <c r="V872" s="15"/>
      <c r="W872" s="15"/>
      <c r="X872" s="15"/>
      <c r="Y872" s="15"/>
      <c r="Z872" s="15"/>
      <c r="AA872" s="15"/>
      <c r="AB872" s="15"/>
      <c r="AC872" s="15"/>
      <c r="AD872" s="15"/>
      <c r="AE872" s="15"/>
      <c r="AT872" s="253" t="s">
        <v>172</v>
      </c>
      <c r="AU872" s="253" t="s">
        <v>168</v>
      </c>
      <c r="AV872" s="15" t="s">
        <v>167</v>
      </c>
      <c r="AW872" s="15" t="s">
        <v>33</v>
      </c>
      <c r="AX872" s="15" t="s">
        <v>80</v>
      </c>
      <c r="AY872" s="253" t="s">
        <v>158</v>
      </c>
    </row>
    <row r="873" s="2" customFormat="1" ht="24.15" customHeight="1">
      <c r="A873" s="38"/>
      <c r="B873" s="39"/>
      <c r="C873" s="254" t="s">
        <v>656</v>
      </c>
      <c r="D873" s="254" t="s">
        <v>205</v>
      </c>
      <c r="E873" s="255" t="s">
        <v>657</v>
      </c>
      <c r="F873" s="256" t="s">
        <v>658</v>
      </c>
      <c r="G873" s="257" t="s">
        <v>165</v>
      </c>
      <c r="H873" s="258">
        <v>330.05000000000001</v>
      </c>
      <c r="I873" s="259"/>
      <c r="J873" s="260">
        <f>ROUND(I873*H873,2)</f>
        <v>0</v>
      </c>
      <c r="K873" s="256" t="s">
        <v>166</v>
      </c>
      <c r="L873" s="261"/>
      <c r="M873" s="262" t="s">
        <v>19</v>
      </c>
      <c r="N873" s="263" t="s">
        <v>44</v>
      </c>
      <c r="O873" s="84"/>
      <c r="P873" s="213">
        <f>O873*H873</f>
        <v>0</v>
      </c>
      <c r="Q873" s="213">
        <v>0.0041999999999999997</v>
      </c>
      <c r="R873" s="213">
        <f>Q873*H873</f>
        <v>1.3862099999999999</v>
      </c>
      <c r="S873" s="213">
        <v>0</v>
      </c>
      <c r="T873" s="214">
        <f>S873*H873</f>
        <v>0</v>
      </c>
      <c r="U873" s="38"/>
      <c r="V873" s="38"/>
      <c r="W873" s="38"/>
      <c r="X873" s="38"/>
      <c r="Y873" s="38"/>
      <c r="Z873" s="38"/>
      <c r="AA873" s="38"/>
      <c r="AB873" s="38"/>
      <c r="AC873" s="38"/>
      <c r="AD873" s="38"/>
      <c r="AE873" s="38"/>
      <c r="AR873" s="215" t="s">
        <v>399</v>
      </c>
      <c r="AT873" s="215" t="s">
        <v>205</v>
      </c>
      <c r="AU873" s="215" t="s">
        <v>168</v>
      </c>
      <c r="AY873" s="17" t="s">
        <v>158</v>
      </c>
      <c r="BE873" s="216">
        <f>IF(N873="základní",J873,0)</f>
        <v>0</v>
      </c>
      <c r="BF873" s="216">
        <f>IF(N873="snížená",J873,0)</f>
        <v>0</v>
      </c>
      <c r="BG873" s="216">
        <f>IF(N873="zákl. přenesená",J873,0)</f>
        <v>0</v>
      </c>
      <c r="BH873" s="216">
        <f>IF(N873="sníž. přenesená",J873,0)</f>
        <v>0</v>
      </c>
      <c r="BI873" s="216">
        <f>IF(N873="nulová",J873,0)</f>
        <v>0</v>
      </c>
      <c r="BJ873" s="17" t="s">
        <v>168</v>
      </c>
      <c r="BK873" s="216">
        <f>ROUND(I873*H873,2)</f>
        <v>0</v>
      </c>
      <c r="BL873" s="17" t="s">
        <v>309</v>
      </c>
      <c r="BM873" s="215" t="s">
        <v>659</v>
      </c>
    </row>
    <row r="874" s="14" customFormat="1">
      <c r="A874" s="14"/>
      <c r="B874" s="232"/>
      <c r="C874" s="233"/>
      <c r="D874" s="217" t="s">
        <v>172</v>
      </c>
      <c r="E874" s="233"/>
      <c r="F874" s="235" t="s">
        <v>660</v>
      </c>
      <c r="G874" s="233"/>
      <c r="H874" s="236">
        <v>330.05000000000001</v>
      </c>
      <c r="I874" s="237"/>
      <c r="J874" s="233"/>
      <c r="K874" s="233"/>
      <c r="L874" s="238"/>
      <c r="M874" s="239"/>
      <c r="N874" s="240"/>
      <c r="O874" s="240"/>
      <c r="P874" s="240"/>
      <c r="Q874" s="240"/>
      <c r="R874" s="240"/>
      <c r="S874" s="240"/>
      <c r="T874" s="241"/>
      <c r="U874" s="14"/>
      <c r="V874" s="14"/>
      <c r="W874" s="14"/>
      <c r="X874" s="14"/>
      <c r="Y874" s="14"/>
      <c r="Z874" s="14"/>
      <c r="AA874" s="14"/>
      <c r="AB874" s="14"/>
      <c r="AC874" s="14"/>
      <c r="AD874" s="14"/>
      <c r="AE874" s="14"/>
      <c r="AT874" s="242" t="s">
        <v>172</v>
      </c>
      <c r="AU874" s="242" t="s">
        <v>168</v>
      </c>
      <c r="AV874" s="14" t="s">
        <v>168</v>
      </c>
      <c r="AW874" s="14" t="s">
        <v>4</v>
      </c>
      <c r="AX874" s="14" t="s">
        <v>80</v>
      </c>
      <c r="AY874" s="242" t="s">
        <v>158</v>
      </c>
    </row>
    <row r="875" s="2" customFormat="1" ht="24.15" customHeight="1">
      <c r="A875" s="38"/>
      <c r="B875" s="39"/>
      <c r="C875" s="204" t="s">
        <v>661</v>
      </c>
      <c r="D875" s="204" t="s">
        <v>162</v>
      </c>
      <c r="E875" s="205" t="s">
        <v>662</v>
      </c>
      <c r="F875" s="206" t="s">
        <v>663</v>
      </c>
      <c r="G875" s="207" t="s">
        <v>165</v>
      </c>
      <c r="H875" s="208">
        <v>161</v>
      </c>
      <c r="I875" s="209"/>
      <c r="J875" s="210">
        <f>ROUND(I875*H875,2)</f>
        <v>0</v>
      </c>
      <c r="K875" s="206" t="s">
        <v>166</v>
      </c>
      <c r="L875" s="44"/>
      <c r="M875" s="211" t="s">
        <v>19</v>
      </c>
      <c r="N875" s="212" t="s">
        <v>44</v>
      </c>
      <c r="O875" s="84"/>
      <c r="P875" s="213">
        <f>O875*H875</f>
        <v>0</v>
      </c>
      <c r="Q875" s="213">
        <v>0.00080999999999999996</v>
      </c>
      <c r="R875" s="213">
        <f>Q875*H875</f>
        <v>0.13041</v>
      </c>
      <c r="S875" s="213">
        <v>0</v>
      </c>
      <c r="T875" s="214">
        <f>S875*H875</f>
        <v>0</v>
      </c>
      <c r="U875" s="38"/>
      <c r="V875" s="38"/>
      <c r="W875" s="38"/>
      <c r="X875" s="38"/>
      <c r="Y875" s="38"/>
      <c r="Z875" s="38"/>
      <c r="AA875" s="38"/>
      <c r="AB875" s="38"/>
      <c r="AC875" s="38"/>
      <c r="AD875" s="38"/>
      <c r="AE875" s="38"/>
      <c r="AR875" s="215" t="s">
        <v>309</v>
      </c>
      <c r="AT875" s="215" t="s">
        <v>162</v>
      </c>
      <c r="AU875" s="215" t="s">
        <v>168</v>
      </c>
      <c r="AY875" s="17" t="s">
        <v>158</v>
      </c>
      <c r="BE875" s="216">
        <f>IF(N875="základní",J875,0)</f>
        <v>0</v>
      </c>
      <c r="BF875" s="216">
        <f>IF(N875="snížená",J875,0)</f>
        <v>0</v>
      </c>
      <c r="BG875" s="216">
        <f>IF(N875="zákl. přenesená",J875,0)</f>
        <v>0</v>
      </c>
      <c r="BH875" s="216">
        <f>IF(N875="sníž. přenesená",J875,0)</f>
        <v>0</v>
      </c>
      <c r="BI875" s="216">
        <f>IF(N875="nulová",J875,0)</f>
        <v>0</v>
      </c>
      <c r="BJ875" s="17" t="s">
        <v>168</v>
      </c>
      <c r="BK875" s="216">
        <f>ROUND(I875*H875,2)</f>
        <v>0</v>
      </c>
      <c r="BL875" s="17" t="s">
        <v>309</v>
      </c>
      <c r="BM875" s="215" t="s">
        <v>664</v>
      </c>
    </row>
    <row r="876" s="2" customFormat="1">
      <c r="A876" s="38"/>
      <c r="B876" s="39"/>
      <c r="C876" s="40"/>
      <c r="D876" s="217" t="s">
        <v>170</v>
      </c>
      <c r="E876" s="40"/>
      <c r="F876" s="218" t="s">
        <v>665</v>
      </c>
      <c r="G876" s="40"/>
      <c r="H876" s="40"/>
      <c r="I876" s="219"/>
      <c r="J876" s="40"/>
      <c r="K876" s="40"/>
      <c r="L876" s="44"/>
      <c r="M876" s="220"/>
      <c r="N876" s="221"/>
      <c r="O876" s="84"/>
      <c r="P876" s="84"/>
      <c r="Q876" s="84"/>
      <c r="R876" s="84"/>
      <c r="S876" s="84"/>
      <c r="T876" s="85"/>
      <c r="U876" s="38"/>
      <c r="V876" s="38"/>
      <c r="W876" s="38"/>
      <c r="X876" s="38"/>
      <c r="Y876" s="38"/>
      <c r="Z876" s="38"/>
      <c r="AA876" s="38"/>
      <c r="AB876" s="38"/>
      <c r="AC876" s="38"/>
      <c r="AD876" s="38"/>
      <c r="AE876" s="38"/>
      <c r="AT876" s="17" t="s">
        <v>170</v>
      </c>
      <c r="AU876" s="17" t="s">
        <v>168</v>
      </c>
    </row>
    <row r="877" s="13" customFormat="1">
      <c r="A877" s="13"/>
      <c r="B877" s="222"/>
      <c r="C877" s="223"/>
      <c r="D877" s="217" t="s">
        <v>172</v>
      </c>
      <c r="E877" s="224" t="s">
        <v>19</v>
      </c>
      <c r="F877" s="225" t="s">
        <v>498</v>
      </c>
      <c r="G877" s="223"/>
      <c r="H877" s="224" t="s">
        <v>19</v>
      </c>
      <c r="I877" s="226"/>
      <c r="J877" s="223"/>
      <c r="K877" s="223"/>
      <c r="L877" s="227"/>
      <c r="M877" s="228"/>
      <c r="N877" s="229"/>
      <c r="O877" s="229"/>
      <c r="P877" s="229"/>
      <c r="Q877" s="229"/>
      <c r="R877" s="229"/>
      <c r="S877" s="229"/>
      <c r="T877" s="230"/>
      <c r="U877" s="13"/>
      <c r="V877" s="13"/>
      <c r="W877" s="13"/>
      <c r="X877" s="13"/>
      <c r="Y877" s="13"/>
      <c r="Z877" s="13"/>
      <c r="AA877" s="13"/>
      <c r="AB877" s="13"/>
      <c r="AC877" s="13"/>
      <c r="AD877" s="13"/>
      <c r="AE877" s="13"/>
      <c r="AT877" s="231" t="s">
        <v>172</v>
      </c>
      <c r="AU877" s="231" t="s">
        <v>168</v>
      </c>
      <c r="AV877" s="13" t="s">
        <v>80</v>
      </c>
      <c r="AW877" s="13" t="s">
        <v>33</v>
      </c>
      <c r="AX877" s="13" t="s">
        <v>72</v>
      </c>
      <c r="AY877" s="231" t="s">
        <v>158</v>
      </c>
    </row>
    <row r="878" s="14" customFormat="1">
      <c r="A878" s="14"/>
      <c r="B878" s="232"/>
      <c r="C878" s="233"/>
      <c r="D878" s="217" t="s">
        <v>172</v>
      </c>
      <c r="E878" s="234" t="s">
        <v>19</v>
      </c>
      <c r="F878" s="235" t="s">
        <v>328</v>
      </c>
      <c r="G878" s="233"/>
      <c r="H878" s="236">
        <v>144</v>
      </c>
      <c r="I878" s="237"/>
      <c r="J878" s="233"/>
      <c r="K878" s="233"/>
      <c r="L878" s="238"/>
      <c r="M878" s="239"/>
      <c r="N878" s="240"/>
      <c r="O878" s="240"/>
      <c r="P878" s="240"/>
      <c r="Q878" s="240"/>
      <c r="R878" s="240"/>
      <c r="S878" s="240"/>
      <c r="T878" s="241"/>
      <c r="U878" s="14"/>
      <c r="V878" s="14"/>
      <c r="W878" s="14"/>
      <c r="X878" s="14"/>
      <c r="Y878" s="14"/>
      <c r="Z878" s="14"/>
      <c r="AA878" s="14"/>
      <c r="AB878" s="14"/>
      <c r="AC878" s="14"/>
      <c r="AD878" s="14"/>
      <c r="AE878" s="14"/>
      <c r="AT878" s="242" t="s">
        <v>172</v>
      </c>
      <c r="AU878" s="242" t="s">
        <v>168</v>
      </c>
      <c r="AV878" s="14" t="s">
        <v>168</v>
      </c>
      <c r="AW878" s="14" t="s">
        <v>33</v>
      </c>
      <c r="AX878" s="14" t="s">
        <v>72</v>
      </c>
      <c r="AY878" s="242" t="s">
        <v>158</v>
      </c>
    </row>
    <row r="879" s="13" customFormat="1">
      <c r="A879" s="13"/>
      <c r="B879" s="222"/>
      <c r="C879" s="223"/>
      <c r="D879" s="217" t="s">
        <v>172</v>
      </c>
      <c r="E879" s="224" t="s">
        <v>19</v>
      </c>
      <c r="F879" s="225" t="s">
        <v>655</v>
      </c>
      <c r="G879" s="223"/>
      <c r="H879" s="224" t="s">
        <v>19</v>
      </c>
      <c r="I879" s="226"/>
      <c r="J879" s="223"/>
      <c r="K879" s="223"/>
      <c r="L879" s="227"/>
      <c r="M879" s="228"/>
      <c r="N879" s="229"/>
      <c r="O879" s="229"/>
      <c r="P879" s="229"/>
      <c r="Q879" s="229"/>
      <c r="R879" s="229"/>
      <c r="S879" s="229"/>
      <c r="T879" s="230"/>
      <c r="U879" s="13"/>
      <c r="V879" s="13"/>
      <c r="W879" s="13"/>
      <c r="X879" s="13"/>
      <c r="Y879" s="13"/>
      <c r="Z879" s="13"/>
      <c r="AA879" s="13"/>
      <c r="AB879" s="13"/>
      <c r="AC879" s="13"/>
      <c r="AD879" s="13"/>
      <c r="AE879" s="13"/>
      <c r="AT879" s="231" t="s">
        <v>172</v>
      </c>
      <c r="AU879" s="231" t="s">
        <v>168</v>
      </c>
      <c r="AV879" s="13" t="s">
        <v>80</v>
      </c>
      <c r="AW879" s="13" t="s">
        <v>33</v>
      </c>
      <c r="AX879" s="13" t="s">
        <v>72</v>
      </c>
      <c r="AY879" s="231" t="s">
        <v>158</v>
      </c>
    </row>
    <row r="880" s="14" customFormat="1">
      <c r="A880" s="14"/>
      <c r="B880" s="232"/>
      <c r="C880" s="233"/>
      <c r="D880" s="217" t="s">
        <v>172</v>
      </c>
      <c r="E880" s="234" t="s">
        <v>19</v>
      </c>
      <c r="F880" s="235" t="s">
        <v>314</v>
      </c>
      <c r="G880" s="233"/>
      <c r="H880" s="236">
        <v>17</v>
      </c>
      <c r="I880" s="237"/>
      <c r="J880" s="233"/>
      <c r="K880" s="233"/>
      <c r="L880" s="238"/>
      <c r="M880" s="239"/>
      <c r="N880" s="240"/>
      <c r="O880" s="240"/>
      <c r="P880" s="240"/>
      <c r="Q880" s="240"/>
      <c r="R880" s="240"/>
      <c r="S880" s="240"/>
      <c r="T880" s="241"/>
      <c r="U880" s="14"/>
      <c r="V880" s="14"/>
      <c r="W880" s="14"/>
      <c r="X880" s="14"/>
      <c r="Y880" s="14"/>
      <c r="Z880" s="14"/>
      <c r="AA880" s="14"/>
      <c r="AB880" s="14"/>
      <c r="AC880" s="14"/>
      <c r="AD880" s="14"/>
      <c r="AE880" s="14"/>
      <c r="AT880" s="242" t="s">
        <v>172</v>
      </c>
      <c r="AU880" s="242" t="s">
        <v>168</v>
      </c>
      <c r="AV880" s="14" t="s">
        <v>168</v>
      </c>
      <c r="AW880" s="14" t="s">
        <v>33</v>
      </c>
      <c r="AX880" s="14" t="s">
        <v>72</v>
      </c>
      <c r="AY880" s="242" t="s">
        <v>158</v>
      </c>
    </row>
    <row r="881" s="15" customFormat="1">
      <c r="A881" s="15"/>
      <c r="B881" s="243"/>
      <c r="C881" s="244"/>
      <c r="D881" s="217" t="s">
        <v>172</v>
      </c>
      <c r="E881" s="245" t="s">
        <v>19</v>
      </c>
      <c r="F881" s="246" t="s">
        <v>176</v>
      </c>
      <c r="G881" s="244"/>
      <c r="H881" s="247">
        <v>161</v>
      </c>
      <c r="I881" s="248"/>
      <c r="J881" s="244"/>
      <c r="K881" s="244"/>
      <c r="L881" s="249"/>
      <c r="M881" s="250"/>
      <c r="N881" s="251"/>
      <c r="O881" s="251"/>
      <c r="P881" s="251"/>
      <c r="Q881" s="251"/>
      <c r="R881" s="251"/>
      <c r="S881" s="251"/>
      <c r="T881" s="252"/>
      <c r="U881" s="15"/>
      <c r="V881" s="15"/>
      <c r="W881" s="15"/>
      <c r="X881" s="15"/>
      <c r="Y881" s="15"/>
      <c r="Z881" s="15"/>
      <c r="AA881" s="15"/>
      <c r="AB881" s="15"/>
      <c r="AC881" s="15"/>
      <c r="AD881" s="15"/>
      <c r="AE881" s="15"/>
      <c r="AT881" s="253" t="s">
        <v>172</v>
      </c>
      <c r="AU881" s="253" t="s">
        <v>168</v>
      </c>
      <c r="AV881" s="15" t="s">
        <v>167</v>
      </c>
      <c r="AW881" s="15" t="s">
        <v>33</v>
      </c>
      <c r="AX881" s="15" t="s">
        <v>80</v>
      </c>
      <c r="AY881" s="253" t="s">
        <v>158</v>
      </c>
    </row>
    <row r="882" s="2" customFormat="1" ht="37.8" customHeight="1">
      <c r="A882" s="38"/>
      <c r="B882" s="39"/>
      <c r="C882" s="204" t="s">
        <v>666</v>
      </c>
      <c r="D882" s="204" t="s">
        <v>162</v>
      </c>
      <c r="E882" s="205" t="s">
        <v>667</v>
      </c>
      <c r="F882" s="206" t="s">
        <v>668</v>
      </c>
      <c r="G882" s="207" t="s">
        <v>165</v>
      </c>
      <c r="H882" s="208">
        <v>7.5</v>
      </c>
      <c r="I882" s="209"/>
      <c r="J882" s="210">
        <f>ROUND(I882*H882,2)</f>
        <v>0</v>
      </c>
      <c r="K882" s="206" t="s">
        <v>166</v>
      </c>
      <c r="L882" s="44"/>
      <c r="M882" s="211" t="s">
        <v>19</v>
      </c>
      <c r="N882" s="212" t="s">
        <v>44</v>
      </c>
      <c r="O882" s="84"/>
      <c r="P882" s="213">
        <f>O882*H882</f>
        <v>0</v>
      </c>
      <c r="Q882" s="213">
        <v>0</v>
      </c>
      <c r="R882" s="213">
        <f>Q882*H882</f>
        <v>0</v>
      </c>
      <c r="S882" s="213">
        <v>0</v>
      </c>
      <c r="T882" s="214">
        <f>S882*H882</f>
        <v>0</v>
      </c>
      <c r="U882" s="38"/>
      <c r="V882" s="38"/>
      <c r="W882" s="38"/>
      <c r="X882" s="38"/>
      <c r="Y882" s="38"/>
      <c r="Z882" s="38"/>
      <c r="AA882" s="38"/>
      <c r="AB882" s="38"/>
      <c r="AC882" s="38"/>
      <c r="AD882" s="38"/>
      <c r="AE882" s="38"/>
      <c r="AR882" s="215" t="s">
        <v>309</v>
      </c>
      <c r="AT882" s="215" t="s">
        <v>162</v>
      </c>
      <c r="AU882" s="215" t="s">
        <v>168</v>
      </c>
      <c r="AY882" s="17" t="s">
        <v>158</v>
      </c>
      <c r="BE882" s="216">
        <f>IF(N882="základní",J882,0)</f>
        <v>0</v>
      </c>
      <c r="BF882" s="216">
        <f>IF(N882="snížená",J882,0)</f>
        <v>0</v>
      </c>
      <c r="BG882" s="216">
        <f>IF(N882="zákl. přenesená",J882,0)</f>
        <v>0</v>
      </c>
      <c r="BH882" s="216">
        <f>IF(N882="sníž. přenesená",J882,0)</f>
        <v>0</v>
      </c>
      <c r="BI882" s="216">
        <f>IF(N882="nulová",J882,0)</f>
        <v>0</v>
      </c>
      <c r="BJ882" s="17" t="s">
        <v>168</v>
      </c>
      <c r="BK882" s="216">
        <f>ROUND(I882*H882,2)</f>
        <v>0</v>
      </c>
      <c r="BL882" s="17" t="s">
        <v>309</v>
      </c>
      <c r="BM882" s="215" t="s">
        <v>669</v>
      </c>
    </row>
    <row r="883" s="2" customFormat="1">
      <c r="A883" s="38"/>
      <c r="B883" s="39"/>
      <c r="C883" s="40"/>
      <c r="D883" s="217" t="s">
        <v>170</v>
      </c>
      <c r="E883" s="40"/>
      <c r="F883" s="218" t="s">
        <v>670</v>
      </c>
      <c r="G883" s="40"/>
      <c r="H883" s="40"/>
      <c r="I883" s="219"/>
      <c r="J883" s="40"/>
      <c r="K883" s="40"/>
      <c r="L883" s="44"/>
      <c r="M883" s="220"/>
      <c r="N883" s="221"/>
      <c r="O883" s="84"/>
      <c r="P883" s="84"/>
      <c r="Q883" s="84"/>
      <c r="R883" s="84"/>
      <c r="S883" s="84"/>
      <c r="T883" s="85"/>
      <c r="U883" s="38"/>
      <c r="V883" s="38"/>
      <c r="W883" s="38"/>
      <c r="X883" s="38"/>
      <c r="Y883" s="38"/>
      <c r="Z883" s="38"/>
      <c r="AA883" s="38"/>
      <c r="AB883" s="38"/>
      <c r="AC883" s="38"/>
      <c r="AD883" s="38"/>
      <c r="AE883" s="38"/>
      <c r="AT883" s="17" t="s">
        <v>170</v>
      </c>
      <c r="AU883" s="17" t="s">
        <v>168</v>
      </c>
    </row>
    <row r="884" s="13" customFormat="1">
      <c r="A884" s="13"/>
      <c r="B884" s="222"/>
      <c r="C884" s="223"/>
      <c r="D884" s="217" t="s">
        <v>172</v>
      </c>
      <c r="E884" s="224" t="s">
        <v>19</v>
      </c>
      <c r="F884" s="225" t="s">
        <v>671</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172</v>
      </c>
      <c r="AU884" s="231" t="s">
        <v>168</v>
      </c>
      <c r="AV884" s="13" t="s">
        <v>80</v>
      </c>
      <c r="AW884" s="13" t="s">
        <v>33</v>
      </c>
      <c r="AX884" s="13" t="s">
        <v>72</v>
      </c>
      <c r="AY884" s="231" t="s">
        <v>158</v>
      </c>
    </row>
    <row r="885" s="14" customFormat="1">
      <c r="A885" s="14"/>
      <c r="B885" s="232"/>
      <c r="C885" s="233"/>
      <c r="D885" s="217" t="s">
        <v>172</v>
      </c>
      <c r="E885" s="234" t="s">
        <v>19</v>
      </c>
      <c r="F885" s="235" t="s">
        <v>672</v>
      </c>
      <c r="G885" s="233"/>
      <c r="H885" s="236">
        <v>7.5</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172</v>
      </c>
      <c r="AU885" s="242" t="s">
        <v>168</v>
      </c>
      <c r="AV885" s="14" t="s">
        <v>168</v>
      </c>
      <c r="AW885" s="14" t="s">
        <v>33</v>
      </c>
      <c r="AX885" s="14" t="s">
        <v>80</v>
      </c>
      <c r="AY885" s="242" t="s">
        <v>158</v>
      </c>
    </row>
    <row r="886" s="2" customFormat="1" ht="14.4" customHeight="1">
      <c r="A886" s="38"/>
      <c r="B886" s="39"/>
      <c r="C886" s="254" t="s">
        <v>673</v>
      </c>
      <c r="D886" s="254" t="s">
        <v>205</v>
      </c>
      <c r="E886" s="255" t="s">
        <v>674</v>
      </c>
      <c r="F886" s="256" t="s">
        <v>675</v>
      </c>
      <c r="G886" s="257" t="s">
        <v>165</v>
      </c>
      <c r="H886" s="258">
        <v>7.6500000000000004</v>
      </c>
      <c r="I886" s="259"/>
      <c r="J886" s="260">
        <f>ROUND(I886*H886,2)</f>
        <v>0</v>
      </c>
      <c r="K886" s="256" t="s">
        <v>166</v>
      </c>
      <c r="L886" s="261"/>
      <c r="M886" s="262" t="s">
        <v>19</v>
      </c>
      <c r="N886" s="263" t="s">
        <v>44</v>
      </c>
      <c r="O886" s="84"/>
      <c r="P886" s="213">
        <f>O886*H886</f>
        <v>0</v>
      </c>
      <c r="Q886" s="213">
        <v>0.0023</v>
      </c>
      <c r="R886" s="213">
        <f>Q886*H886</f>
        <v>0.017595</v>
      </c>
      <c r="S886" s="213">
        <v>0</v>
      </c>
      <c r="T886" s="214">
        <f>S886*H886</f>
        <v>0</v>
      </c>
      <c r="U886" s="38"/>
      <c r="V886" s="38"/>
      <c r="W886" s="38"/>
      <c r="X886" s="38"/>
      <c r="Y886" s="38"/>
      <c r="Z886" s="38"/>
      <c r="AA886" s="38"/>
      <c r="AB886" s="38"/>
      <c r="AC886" s="38"/>
      <c r="AD886" s="38"/>
      <c r="AE886" s="38"/>
      <c r="AR886" s="215" t="s">
        <v>399</v>
      </c>
      <c r="AT886" s="215" t="s">
        <v>205</v>
      </c>
      <c r="AU886" s="215" t="s">
        <v>168</v>
      </c>
      <c r="AY886" s="17" t="s">
        <v>158</v>
      </c>
      <c r="BE886" s="216">
        <f>IF(N886="základní",J886,0)</f>
        <v>0</v>
      </c>
      <c r="BF886" s="216">
        <f>IF(N886="snížená",J886,0)</f>
        <v>0</v>
      </c>
      <c r="BG886" s="216">
        <f>IF(N886="zákl. přenesená",J886,0)</f>
        <v>0</v>
      </c>
      <c r="BH886" s="216">
        <f>IF(N886="sníž. přenesená",J886,0)</f>
        <v>0</v>
      </c>
      <c r="BI886" s="216">
        <f>IF(N886="nulová",J886,0)</f>
        <v>0</v>
      </c>
      <c r="BJ886" s="17" t="s">
        <v>168</v>
      </c>
      <c r="BK886" s="216">
        <f>ROUND(I886*H886,2)</f>
        <v>0</v>
      </c>
      <c r="BL886" s="17" t="s">
        <v>309</v>
      </c>
      <c r="BM886" s="215" t="s">
        <v>676</v>
      </c>
    </row>
    <row r="887" s="14" customFormat="1">
      <c r="A887" s="14"/>
      <c r="B887" s="232"/>
      <c r="C887" s="233"/>
      <c r="D887" s="217" t="s">
        <v>172</v>
      </c>
      <c r="E887" s="233"/>
      <c r="F887" s="235" t="s">
        <v>677</v>
      </c>
      <c r="G887" s="233"/>
      <c r="H887" s="236">
        <v>7.6500000000000004</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172</v>
      </c>
      <c r="AU887" s="242" t="s">
        <v>168</v>
      </c>
      <c r="AV887" s="14" t="s">
        <v>168</v>
      </c>
      <c r="AW887" s="14" t="s">
        <v>4</v>
      </c>
      <c r="AX887" s="14" t="s">
        <v>80</v>
      </c>
      <c r="AY887" s="242" t="s">
        <v>158</v>
      </c>
    </row>
    <row r="888" s="2" customFormat="1" ht="14.4" customHeight="1">
      <c r="A888" s="38"/>
      <c r="B888" s="39"/>
      <c r="C888" s="254" t="s">
        <v>678</v>
      </c>
      <c r="D888" s="254" t="s">
        <v>205</v>
      </c>
      <c r="E888" s="255" t="s">
        <v>679</v>
      </c>
      <c r="F888" s="256" t="s">
        <v>680</v>
      </c>
      <c r="G888" s="257" t="s">
        <v>165</v>
      </c>
      <c r="H888" s="258">
        <v>7.6500000000000004</v>
      </c>
      <c r="I888" s="259"/>
      <c r="J888" s="260">
        <f>ROUND(I888*H888,2)</f>
        <v>0</v>
      </c>
      <c r="K888" s="256" t="s">
        <v>166</v>
      </c>
      <c r="L888" s="261"/>
      <c r="M888" s="262" t="s">
        <v>19</v>
      </c>
      <c r="N888" s="263" t="s">
        <v>44</v>
      </c>
      <c r="O888" s="84"/>
      <c r="P888" s="213">
        <f>O888*H888</f>
        <v>0</v>
      </c>
      <c r="Q888" s="213">
        <v>0.0015</v>
      </c>
      <c r="R888" s="213">
        <f>Q888*H888</f>
        <v>0.011475000000000001</v>
      </c>
      <c r="S888" s="213">
        <v>0</v>
      </c>
      <c r="T888" s="214">
        <f>S888*H888</f>
        <v>0</v>
      </c>
      <c r="U888" s="38"/>
      <c r="V888" s="38"/>
      <c r="W888" s="38"/>
      <c r="X888" s="38"/>
      <c r="Y888" s="38"/>
      <c r="Z888" s="38"/>
      <c r="AA888" s="38"/>
      <c r="AB888" s="38"/>
      <c r="AC888" s="38"/>
      <c r="AD888" s="38"/>
      <c r="AE888" s="38"/>
      <c r="AR888" s="215" t="s">
        <v>399</v>
      </c>
      <c r="AT888" s="215" t="s">
        <v>205</v>
      </c>
      <c r="AU888" s="215" t="s">
        <v>168</v>
      </c>
      <c r="AY888" s="17" t="s">
        <v>158</v>
      </c>
      <c r="BE888" s="216">
        <f>IF(N888="základní",J888,0)</f>
        <v>0</v>
      </c>
      <c r="BF888" s="216">
        <f>IF(N888="snížená",J888,0)</f>
        <v>0</v>
      </c>
      <c r="BG888" s="216">
        <f>IF(N888="zákl. přenesená",J888,0)</f>
        <v>0</v>
      </c>
      <c r="BH888" s="216">
        <f>IF(N888="sníž. přenesená",J888,0)</f>
        <v>0</v>
      </c>
      <c r="BI888" s="216">
        <f>IF(N888="nulová",J888,0)</f>
        <v>0</v>
      </c>
      <c r="BJ888" s="17" t="s">
        <v>168</v>
      </c>
      <c r="BK888" s="216">
        <f>ROUND(I888*H888,2)</f>
        <v>0</v>
      </c>
      <c r="BL888" s="17" t="s">
        <v>309</v>
      </c>
      <c r="BM888" s="215" t="s">
        <v>681</v>
      </c>
    </row>
    <row r="889" s="14" customFormat="1">
      <c r="A889" s="14"/>
      <c r="B889" s="232"/>
      <c r="C889" s="233"/>
      <c r="D889" s="217" t="s">
        <v>172</v>
      </c>
      <c r="E889" s="233"/>
      <c r="F889" s="235" t="s">
        <v>677</v>
      </c>
      <c r="G889" s="233"/>
      <c r="H889" s="236">
        <v>7.6500000000000004</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172</v>
      </c>
      <c r="AU889" s="242" t="s">
        <v>168</v>
      </c>
      <c r="AV889" s="14" t="s">
        <v>168</v>
      </c>
      <c r="AW889" s="14" t="s">
        <v>4</v>
      </c>
      <c r="AX889" s="14" t="s">
        <v>80</v>
      </c>
      <c r="AY889" s="242" t="s">
        <v>158</v>
      </c>
    </row>
    <row r="890" s="2" customFormat="1" ht="37.8" customHeight="1">
      <c r="A890" s="38"/>
      <c r="B890" s="39"/>
      <c r="C890" s="204" t="s">
        <v>682</v>
      </c>
      <c r="D890" s="204" t="s">
        <v>162</v>
      </c>
      <c r="E890" s="205" t="s">
        <v>683</v>
      </c>
      <c r="F890" s="206" t="s">
        <v>684</v>
      </c>
      <c r="G890" s="207" t="s">
        <v>645</v>
      </c>
      <c r="H890" s="264"/>
      <c r="I890" s="209"/>
      <c r="J890" s="210">
        <f>ROUND(I890*H890,2)</f>
        <v>0</v>
      </c>
      <c r="K890" s="206" t="s">
        <v>166</v>
      </c>
      <c r="L890" s="44"/>
      <c r="M890" s="211" t="s">
        <v>19</v>
      </c>
      <c r="N890" s="212" t="s">
        <v>44</v>
      </c>
      <c r="O890" s="84"/>
      <c r="P890" s="213">
        <f>O890*H890</f>
        <v>0</v>
      </c>
      <c r="Q890" s="213">
        <v>0</v>
      </c>
      <c r="R890" s="213">
        <f>Q890*H890</f>
        <v>0</v>
      </c>
      <c r="S890" s="213">
        <v>0</v>
      </c>
      <c r="T890" s="214">
        <f>S890*H890</f>
        <v>0</v>
      </c>
      <c r="U890" s="38"/>
      <c r="V890" s="38"/>
      <c r="W890" s="38"/>
      <c r="X890" s="38"/>
      <c r="Y890" s="38"/>
      <c r="Z890" s="38"/>
      <c r="AA890" s="38"/>
      <c r="AB890" s="38"/>
      <c r="AC890" s="38"/>
      <c r="AD890" s="38"/>
      <c r="AE890" s="38"/>
      <c r="AR890" s="215" t="s">
        <v>309</v>
      </c>
      <c r="AT890" s="215" t="s">
        <v>162</v>
      </c>
      <c r="AU890" s="215" t="s">
        <v>168</v>
      </c>
      <c r="AY890" s="17" t="s">
        <v>158</v>
      </c>
      <c r="BE890" s="216">
        <f>IF(N890="základní",J890,0)</f>
        <v>0</v>
      </c>
      <c r="BF890" s="216">
        <f>IF(N890="snížená",J890,0)</f>
        <v>0</v>
      </c>
      <c r="BG890" s="216">
        <f>IF(N890="zákl. přenesená",J890,0)</f>
        <v>0</v>
      </c>
      <c r="BH890" s="216">
        <f>IF(N890="sníž. přenesená",J890,0)</f>
        <v>0</v>
      </c>
      <c r="BI890" s="216">
        <f>IF(N890="nulová",J890,0)</f>
        <v>0</v>
      </c>
      <c r="BJ890" s="17" t="s">
        <v>168</v>
      </c>
      <c r="BK890" s="216">
        <f>ROUND(I890*H890,2)</f>
        <v>0</v>
      </c>
      <c r="BL890" s="17" t="s">
        <v>309</v>
      </c>
      <c r="BM890" s="215" t="s">
        <v>685</v>
      </c>
    </row>
    <row r="891" s="2" customFormat="1">
      <c r="A891" s="38"/>
      <c r="B891" s="39"/>
      <c r="C891" s="40"/>
      <c r="D891" s="217" t="s">
        <v>170</v>
      </c>
      <c r="E891" s="40"/>
      <c r="F891" s="218" t="s">
        <v>686</v>
      </c>
      <c r="G891" s="40"/>
      <c r="H891" s="40"/>
      <c r="I891" s="219"/>
      <c r="J891" s="40"/>
      <c r="K891" s="40"/>
      <c r="L891" s="44"/>
      <c r="M891" s="220"/>
      <c r="N891" s="221"/>
      <c r="O891" s="84"/>
      <c r="P891" s="84"/>
      <c r="Q891" s="84"/>
      <c r="R891" s="84"/>
      <c r="S891" s="84"/>
      <c r="T891" s="85"/>
      <c r="U891" s="38"/>
      <c r="V891" s="38"/>
      <c r="W891" s="38"/>
      <c r="X891" s="38"/>
      <c r="Y891" s="38"/>
      <c r="Z891" s="38"/>
      <c r="AA891" s="38"/>
      <c r="AB891" s="38"/>
      <c r="AC891" s="38"/>
      <c r="AD891" s="38"/>
      <c r="AE891" s="38"/>
      <c r="AT891" s="17" t="s">
        <v>170</v>
      </c>
      <c r="AU891" s="17" t="s">
        <v>168</v>
      </c>
    </row>
    <row r="892" s="12" customFormat="1" ht="22.8" customHeight="1">
      <c r="A892" s="12"/>
      <c r="B892" s="188"/>
      <c r="C892" s="189"/>
      <c r="D892" s="190" t="s">
        <v>71</v>
      </c>
      <c r="E892" s="202" t="s">
        <v>687</v>
      </c>
      <c r="F892" s="202" t="s">
        <v>688</v>
      </c>
      <c r="G892" s="189"/>
      <c r="H892" s="189"/>
      <c r="I892" s="192"/>
      <c r="J892" s="203">
        <f>BK892</f>
        <v>0</v>
      </c>
      <c r="K892" s="189"/>
      <c r="L892" s="194"/>
      <c r="M892" s="195"/>
      <c r="N892" s="196"/>
      <c r="O892" s="196"/>
      <c r="P892" s="197">
        <f>SUM(P893:P902)</f>
        <v>0</v>
      </c>
      <c r="Q892" s="196"/>
      <c r="R892" s="197">
        <f>SUM(R893:R902)</f>
        <v>0.27878999999999998</v>
      </c>
      <c r="S892" s="196"/>
      <c r="T892" s="198">
        <f>SUM(T893:T902)</f>
        <v>0</v>
      </c>
      <c r="U892" s="12"/>
      <c r="V892" s="12"/>
      <c r="W892" s="12"/>
      <c r="X892" s="12"/>
      <c r="Y892" s="12"/>
      <c r="Z892" s="12"/>
      <c r="AA892" s="12"/>
      <c r="AB892" s="12"/>
      <c r="AC892" s="12"/>
      <c r="AD892" s="12"/>
      <c r="AE892" s="12"/>
      <c r="AR892" s="199" t="s">
        <v>168</v>
      </c>
      <c r="AT892" s="200" t="s">
        <v>71</v>
      </c>
      <c r="AU892" s="200" t="s">
        <v>80</v>
      </c>
      <c r="AY892" s="199" t="s">
        <v>158</v>
      </c>
      <c r="BK892" s="201">
        <f>SUM(BK893:BK902)</f>
        <v>0</v>
      </c>
    </row>
    <row r="893" s="2" customFormat="1" ht="49.05" customHeight="1">
      <c r="A893" s="38"/>
      <c r="B893" s="39"/>
      <c r="C893" s="204" t="s">
        <v>689</v>
      </c>
      <c r="D893" s="204" t="s">
        <v>162</v>
      </c>
      <c r="E893" s="205" t="s">
        <v>690</v>
      </c>
      <c r="F893" s="206" t="s">
        <v>691</v>
      </c>
      <c r="G893" s="207" t="s">
        <v>165</v>
      </c>
      <c r="H893" s="208">
        <v>3</v>
      </c>
      <c r="I893" s="209"/>
      <c r="J893" s="210">
        <f>ROUND(I893*H893,2)</f>
        <v>0</v>
      </c>
      <c r="K893" s="206" t="s">
        <v>166</v>
      </c>
      <c r="L893" s="44"/>
      <c r="M893" s="211" t="s">
        <v>19</v>
      </c>
      <c r="N893" s="212" t="s">
        <v>44</v>
      </c>
      <c r="O893" s="84"/>
      <c r="P893" s="213">
        <f>O893*H893</f>
        <v>0</v>
      </c>
      <c r="Q893" s="213">
        <v>0.01438</v>
      </c>
      <c r="R893" s="213">
        <f>Q893*H893</f>
        <v>0.043139999999999998</v>
      </c>
      <c r="S893" s="213">
        <v>0</v>
      </c>
      <c r="T893" s="214">
        <f>S893*H893</f>
        <v>0</v>
      </c>
      <c r="U893" s="38"/>
      <c r="V893" s="38"/>
      <c r="W893" s="38"/>
      <c r="X893" s="38"/>
      <c r="Y893" s="38"/>
      <c r="Z893" s="38"/>
      <c r="AA893" s="38"/>
      <c r="AB893" s="38"/>
      <c r="AC893" s="38"/>
      <c r="AD893" s="38"/>
      <c r="AE893" s="38"/>
      <c r="AR893" s="215" t="s">
        <v>309</v>
      </c>
      <c r="AT893" s="215" t="s">
        <v>162</v>
      </c>
      <c r="AU893" s="215" t="s">
        <v>168</v>
      </c>
      <c r="AY893" s="17" t="s">
        <v>158</v>
      </c>
      <c r="BE893" s="216">
        <f>IF(N893="základní",J893,0)</f>
        <v>0</v>
      </c>
      <c r="BF893" s="216">
        <f>IF(N893="snížená",J893,0)</f>
        <v>0</v>
      </c>
      <c r="BG893" s="216">
        <f>IF(N893="zákl. přenesená",J893,0)</f>
        <v>0</v>
      </c>
      <c r="BH893" s="216">
        <f>IF(N893="sníž. přenesená",J893,0)</f>
        <v>0</v>
      </c>
      <c r="BI893" s="216">
        <f>IF(N893="nulová",J893,0)</f>
        <v>0</v>
      </c>
      <c r="BJ893" s="17" t="s">
        <v>168</v>
      </c>
      <c r="BK893" s="216">
        <f>ROUND(I893*H893,2)</f>
        <v>0</v>
      </c>
      <c r="BL893" s="17" t="s">
        <v>309</v>
      </c>
      <c r="BM893" s="215" t="s">
        <v>692</v>
      </c>
    </row>
    <row r="894" s="2" customFormat="1">
      <c r="A894" s="38"/>
      <c r="B894" s="39"/>
      <c r="C894" s="40"/>
      <c r="D894" s="217" t="s">
        <v>170</v>
      </c>
      <c r="E894" s="40"/>
      <c r="F894" s="218" t="s">
        <v>693</v>
      </c>
      <c r="G894" s="40"/>
      <c r="H894" s="40"/>
      <c r="I894" s="219"/>
      <c r="J894" s="40"/>
      <c r="K894" s="40"/>
      <c r="L894" s="44"/>
      <c r="M894" s="220"/>
      <c r="N894" s="221"/>
      <c r="O894" s="84"/>
      <c r="P894" s="84"/>
      <c r="Q894" s="84"/>
      <c r="R894" s="84"/>
      <c r="S894" s="84"/>
      <c r="T894" s="85"/>
      <c r="U894" s="38"/>
      <c r="V894" s="38"/>
      <c r="W894" s="38"/>
      <c r="X894" s="38"/>
      <c r="Y894" s="38"/>
      <c r="Z894" s="38"/>
      <c r="AA894" s="38"/>
      <c r="AB894" s="38"/>
      <c r="AC894" s="38"/>
      <c r="AD894" s="38"/>
      <c r="AE894" s="38"/>
      <c r="AT894" s="17" t="s">
        <v>170</v>
      </c>
      <c r="AU894" s="17" t="s">
        <v>168</v>
      </c>
    </row>
    <row r="895" s="13" customFormat="1">
      <c r="A895" s="13"/>
      <c r="B895" s="222"/>
      <c r="C895" s="223"/>
      <c r="D895" s="217" t="s">
        <v>172</v>
      </c>
      <c r="E895" s="224" t="s">
        <v>19</v>
      </c>
      <c r="F895" s="225" t="s">
        <v>190</v>
      </c>
      <c r="G895" s="223"/>
      <c r="H895" s="224" t="s">
        <v>19</v>
      </c>
      <c r="I895" s="226"/>
      <c r="J895" s="223"/>
      <c r="K895" s="223"/>
      <c r="L895" s="227"/>
      <c r="M895" s="228"/>
      <c r="N895" s="229"/>
      <c r="O895" s="229"/>
      <c r="P895" s="229"/>
      <c r="Q895" s="229"/>
      <c r="R895" s="229"/>
      <c r="S895" s="229"/>
      <c r="T895" s="230"/>
      <c r="U895" s="13"/>
      <c r="V895" s="13"/>
      <c r="W895" s="13"/>
      <c r="X895" s="13"/>
      <c r="Y895" s="13"/>
      <c r="Z895" s="13"/>
      <c r="AA895" s="13"/>
      <c r="AB895" s="13"/>
      <c r="AC895" s="13"/>
      <c r="AD895" s="13"/>
      <c r="AE895" s="13"/>
      <c r="AT895" s="231" t="s">
        <v>172</v>
      </c>
      <c r="AU895" s="231" t="s">
        <v>168</v>
      </c>
      <c r="AV895" s="13" t="s">
        <v>80</v>
      </c>
      <c r="AW895" s="13" t="s">
        <v>33</v>
      </c>
      <c r="AX895" s="13" t="s">
        <v>72</v>
      </c>
      <c r="AY895" s="231" t="s">
        <v>158</v>
      </c>
    </row>
    <row r="896" s="14" customFormat="1">
      <c r="A896" s="14"/>
      <c r="B896" s="232"/>
      <c r="C896" s="233"/>
      <c r="D896" s="217" t="s">
        <v>172</v>
      </c>
      <c r="E896" s="234" t="s">
        <v>19</v>
      </c>
      <c r="F896" s="235" t="s">
        <v>641</v>
      </c>
      <c r="G896" s="233"/>
      <c r="H896" s="236">
        <v>3</v>
      </c>
      <c r="I896" s="237"/>
      <c r="J896" s="233"/>
      <c r="K896" s="233"/>
      <c r="L896" s="238"/>
      <c r="M896" s="239"/>
      <c r="N896" s="240"/>
      <c r="O896" s="240"/>
      <c r="P896" s="240"/>
      <c r="Q896" s="240"/>
      <c r="R896" s="240"/>
      <c r="S896" s="240"/>
      <c r="T896" s="241"/>
      <c r="U896" s="14"/>
      <c r="V896" s="14"/>
      <c r="W896" s="14"/>
      <c r="X896" s="14"/>
      <c r="Y896" s="14"/>
      <c r="Z896" s="14"/>
      <c r="AA896" s="14"/>
      <c r="AB896" s="14"/>
      <c r="AC896" s="14"/>
      <c r="AD896" s="14"/>
      <c r="AE896" s="14"/>
      <c r="AT896" s="242" t="s">
        <v>172</v>
      </c>
      <c r="AU896" s="242" t="s">
        <v>168</v>
      </c>
      <c r="AV896" s="14" t="s">
        <v>168</v>
      </c>
      <c r="AW896" s="14" t="s">
        <v>33</v>
      </c>
      <c r="AX896" s="14" t="s">
        <v>80</v>
      </c>
      <c r="AY896" s="242" t="s">
        <v>158</v>
      </c>
    </row>
    <row r="897" s="2" customFormat="1" ht="37.8" customHeight="1">
      <c r="A897" s="38"/>
      <c r="B897" s="39"/>
      <c r="C897" s="204" t="s">
        <v>694</v>
      </c>
      <c r="D897" s="204" t="s">
        <v>162</v>
      </c>
      <c r="E897" s="205" t="s">
        <v>695</v>
      </c>
      <c r="F897" s="206" t="s">
        <v>696</v>
      </c>
      <c r="G897" s="207" t="s">
        <v>165</v>
      </c>
      <c r="H897" s="208">
        <v>15</v>
      </c>
      <c r="I897" s="209"/>
      <c r="J897" s="210">
        <f>ROUND(I897*H897,2)</f>
        <v>0</v>
      </c>
      <c r="K897" s="206" t="s">
        <v>166</v>
      </c>
      <c r="L897" s="44"/>
      <c r="M897" s="211" t="s">
        <v>19</v>
      </c>
      <c r="N897" s="212" t="s">
        <v>44</v>
      </c>
      <c r="O897" s="84"/>
      <c r="P897" s="213">
        <f>O897*H897</f>
        <v>0</v>
      </c>
      <c r="Q897" s="213">
        <v>0.015709999999999998</v>
      </c>
      <c r="R897" s="213">
        <f>Q897*H897</f>
        <v>0.23564999999999997</v>
      </c>
      <c r="S897" s="213">
        <v>0</v>
      </c>
      <c r="T897" s="214">
        <f>S897*H897</f>
        <v>0</v>
      </c>
      <c r="U897" s="38"/>
      <c r="V897" s="38"/>
      <c r="W897" s="38"/>
      <c r="X897" s="38"/>
      <c r="Y897" s="38"/>
      <c r="Z897" s="38"/>
      <c r="AA897" s="38"/>
      <c r="AB897" s="38"/>
      <c r="AC897" s="38"/>
      <c r="AD897" s="38"/>
      <c r="AE897" s="38"/>
      <c r="AR897" s="215" t="s">
        <v>309</v>
      </c>
      <c r="AT897" s="215" t="s">
        <v>162</v>
      </c>
      <c r="AU897" s="215" t="s">
        <v>168</v>
      </c>
      <c r="AY897" s="17" t="s">
        <v>158</v>
      </c>
      <c r="BE897" s="216">
        <f>IF(N897="základní",J897,0)</f>
        <v>0</v>
      </c>
      <c r="BF897" s="216">
        <f>IF(N897="snížená",J897,0)</f>
        <v>0</v>
      </c>
      <c r="BG897" s="216">
        <f>IF(N897="zákl. přenesená",J897,0)</f>
        <v>0</v>
      </c>
      <c r="BH897" s="216">
        <f>IF(N897="sníž. přenesená",J897,0)</f>
        <v>0</v>
      </c>
      <c r="BI897" s="216">
        <f>IF(N897="nulová",J897,0)</f>
        <v>0</v>
      </c>
      <c r="BJ897" s="17" t="s">
        <v>168</v>
      </c>
      <c r="BK897" s="216">
        <f>ROUND(I897*H897,2)</f>
        <v>0</v>
      </c>
      <c r="BL897" s="17" t="s">
        <v>309</v>
      </c>
      <c r="BM897" s="215" t="s">
        <v>697</v>
      </c>
    </row>
    <row r="898" s="2" customFormat="1">
      <c r="A898" s="38"/>
      <c r="B898" s="39"/>
      <c r="C898" s="40"/>
      <c r="D898" s="217" t="s">
        <v>170</v>
      </c>
      <c r="E898" s="40"/>
      <c r="F898" s="218" t="s">
        <v>698</v>
      </c>
      <c r="G898" s="40"/>
      <c r="H898" s="40"/>
      <c r="I898" s="219"/>
      <c r="J898" s="40"/>
      <c r="K898" s="40"/>
      <c r="L898" s="44"/>
      <c r="M898" s="220"/>
      <c r="N898" s="221"/>
      <c r="O898" s="84"/>
      <c r="P898" s="84"/>
      <c r="Q898" s="84"/>
      <c r="R898" s="84"/>
      <c r="S898" s="84"/>
      <c r="T898" s="85"/>
      <c r="U898" s="38"/>
      <c r="V898" s="38"/>
      <c r="W898" s="38"/>
      <c r="X898" s="38"/>
      <c r="Y898" s="38"/>
      <c r="Z898" s="38"/>
      <c r="AA898" s="38"/>
      <c r="AB898" s="38"/>
      <c r="AC898" s="38"/>
      <c r="AD898" s="38"/>
      <c r="AE898" s="38"/>
      <c r="AT898" s="17" t="s">
        <v>170</v>
      </c>
      <c r="AU898" s="17" t="s">
        <v>168</v>
      </c>
    </row>
    <row r="899" s="13" customFormat="1">
      <c r="A899" s="13"/>
      <c r="B899" s="222"/>
      <c r="C899" s="223"/>
      <c r="D899" s="217" t="s">
        <v>172</v>
      </c>
      <c r="E899" s="224" t="s">
        <v>19</v>
      </c>
      <c r="F899" s="225" t="s">
        <v>699</v>
      </c>
      <c r="G899" s="223"/>
      <c r="H899" s="224" t="s">
        <v>19</v>
      </c>
      <c r="I899" s="226"/>
      <c r="J899" s="223"/>
      <c r="K899" s="223"/>
      <c r="L899" s="227"/>
      <c r="M899" s="228"/>
      <c r="N899" s="229"/>
      <c r="O899" s="229"/>
      <c r="P899" s="229"/>
      <c r="Q899" s="229"/>
      <c r="R899" s="229"/>
      <c r="S899" s="229"/>
      <c r="T899" s="230"/>
      <c r="U899" s="13"/>
      <c r="V899" s="13"/>
      <c r="W899" s="13"/>
      <c r="X899" s="13"/>
      <c r="Y899" s="13"/>
      <c r="Z899" s="13"/>
      <c r="AA899" s="13"/>
      <c r="AB899" s="13"/>
      <c r="AC899" s="13"/>
      <c r="AD899" s="13"/>
      <c r="AE899" s="13"/>
      <c r="AT899" s="231" t="s">
        <v>172</v>
      </c>
      <c r="AU899" s="231" t="s">
        <v>168</v>
      </c>
      <c r="AV899" s="13" t="s">
        <v>80</v>
      </c>
      <c r="AW899" s="13" t="s">
        <v>33</v>
      </c>
      <c r="AX899" s="13" t="s">
        <v>72</v>
      </c>
      <c r="AY899" s="231" t="s">
        <v>158</v>
      </c>
    </row>
    <row r="900" s="14" customFormat="1">
      <c r="A900" s="14"/>
      <c r="B900" s="232"/>
      <c r="C900" s="233"/>
      <c r="D900" s="217" t="s">
        <v>172</v>
      </c>
      <c r="E900" s="234" t="s">
        <v>19</v>
      </c>
      <c r="F900" s="235" t="s">
        <v>700</v>
      </c>
      <c r="G900" s="233"/>
      <c r="H900" s="236">
        <v>15</v>
      </c>
      <c r="I900" s="237"/>
      <c r="J900" s="233"/>
      <c r="K900" s="233"/>
      <c r="L900" s="238"/>
      <c r="M900" s="239"/>
      <c r="N900" s="240"/>
      <c r="O900" s="240"/>
      <c r="P900" s="240"/>
      <c r="Q900" s="240"/>
      <c r="R900" s="240"/>
      <c r="S900" s="240"/>
      <c r="T900" s="241"/>
      <c r="U900" s="14"/>
      <c r="V900" s="14"/>
      <c r="W900" s="14"/>
      <c r="X900" s="14"/>
      <c r="Y900" s="14"/>
      <c r="Z900" s="14"/>
      <c r="AA900" s="14"/>
      <c r="AB900" s="14"/>
      <c r="AC900" s="14"/>
      <c r="AD900" s="14"/>
      <c r="AE900" s="14"/>
      <c r="AT900" s="242" t="s">
        <v>172</v>
      </c>
      <c r="AU900" s="242" t="s">
        <v>168</v>
      </c>
      <c r="AV900" s="14" t="s">
        <v>168</v>
      </c>
      <c r="AW900" s="14" t="s">
        <v>33</v>
      </c>
      <c r="AX900" s="14" t="s">
        <v>80</v>
      </c>
      <c r="AY900" s="242" t="s">
        <v>158</v>
      </c>
    </row>
    <row r="901" s="2" customFormat="1" ht="37.8" customHeight="1">
      <c r="A901" s="38"/>
      <c r="B901" s="39"/>
      <c r="C901" s="204" t="s">
        <v>701</v>
      </c>
      <c r="D901" s="204" t="s">
        <v>162</v>
      </c>
      <c r="E901" s="205" t="s">
        <v>683</v>
      </c>
      <c r="F901" s="206" t="s">
        <v>684</v>
      </c>
      <c r="G901" s="207" t="s">
        <v>645</v>
      </c>
      <c r="H901" s="264"/>
      <c r="I901" s="209"/>
      <c r="J901" s="210">
        <f>ROUND(I901*H901,2)</f>
        <v>0</v>
      </c>
      <c r="K901" s="206" t="s">
        <v>166</v>
      </c>
      <c r="L901" s="44"/>
      <c r="M901" s="211" t="s">
        <v>19</v>
      </c>
      <c r="N901" s="212" t="s">
        <v>44</v>
      </c>
      <c r="O901" s="84"/>
      <c r="P901" s="213">
        <f>O901*H901</f>
        <v>0</v>
      </c>
      <c r="Q901" s="213">
        <v>0</v>
      </c>
      <c r="R901" s="213">
        <f>Q901*H901</f>
        <v>0</v>
      </c>
      <c r="S901" s="213">
        <v>0</v>
      </c>
      <c r="T901" s="214">
        <f>S901*H901</f>
        <v>0</v>
      </c>
      <c r="U901" s="38"/>
      <c r="V901" s="38"/>
      <c r="W901" s="38"/>
      <c r="X901" s="38"/>
      <c r="Y901" s="38"/>
      <c r="Z901" s="38"/>
      <c r="AA901" s="38"/>
      <c r="AB901" s="38"/>
      <c r="AC901" s="38"/>
      <c r="AD901" s="38"/>
      <c r="AE901" s="38"/>
      <c r="AR901" s="215" t="s">
        <v>309</v>
      </c>
      <c r="AT901" s="215" t="s">
        <v>162</v>
      </c>
      <c r="AU901" s="215" t="s">
        <v>168</v>
      </c>
      <c r="AY901" s="17" t="s">
        <v>158</v>
      </c>
      <c r="BE901" s="216">
        <f>IF(N901="základní",J901,0)</f>
        <v>0</v>
      </c>
      <c r="BF901" s="216">
        <f>IF(N901="snížená",J901,0)</f>
        <v>0</v>
      </c>
      <c r="BG901" s="216">
        <f>IF(N901="zákl. přenesená",J901,0)</f>
        <v>0</v>
      </c>
      <c r="BH901" s="216">
        <f>IF(N901="sníž. přenesená",J901,0)</f>
        <v>0</v>
      </c>
      <c r="BI901" s="216">
        <f>IF(N901="nulová",J901,0)</f>
        <v>0</v>
      </c>
      <c r="BJ901" s="17" t="s">
        <v>168</v>
      </c>
      <c r="BK901" s="216">
        <f>ROUND(I901*H901,2)</f>
        <v>0</v>
      </c>
      <c r="BL901" s="17" t="s">
        <v>309</v>
      </c>
      <c r="BM901" s="215" t="s">
        <v>702</v>
      </c>
    </row>
    <row r="902" s="2" customFormat="1">
      <c r="A902" s="38"/>
      <c r="B902" s="39"/>
      <c r="C902" s="40"/>
      <c r="D902" s="217" t="s">
        <v>170</v>
      </c>
      <c r="E902" s="40"/>
      <c r="F902" s="218" t="s">
        <v>686</v>
      </c>
      <c r="G902" s="40"/>
      <c r="H902" s="40"/>
      <c r="I902" s="219"/>
      <c r="J902" s="40"/>
      <c r="K902" s="40"/>
      <c r="L902" s="44"/>
      <c r="M902" s="220"/>
      <c r="N902" s="221"/>
      <c r="O902" s="84"/>
      <c r="P902" s="84"/>
      <c r="Q902" s="84"/>
      <c r="R902" s="84"/>
      <c r="S902" s="84"/>
      <c r="T902" s="85"/>
      <c r="U902" s="38"/>
      <c r="V902" s="38"/>
      <c r="W902" s="38"/>
      <c r="X902" s="38"/>
      <c r="Y902" s="38"/>
      <c r="Z902" s="38"/>
      <c r="AA902" s="38"/>
      <c r="AB902" s="38"/>
      <c r="AC902" s="38"/>
      <c r="AD902" s="38"/>
      <c r="AE902" s="38"/>
      <c r="AT902" s="17" t="s">
        <v>170</v>
      </c>
      <c r="AU902" s="17" t="s">
        <v>168</v>
      </c>
    </row>
    <row r="903" s="12" customFormat="1" ht="22.8" customHeight="1">
      <c r="A903" s="12"/>
      <c r="B903" s="188"/>
      <c r="C903" s="189"/>
      <c r="D903" s="190" t="s">
        <v>71</v>
      </c>
      <c r="E903" s="202" t="s">
        <v>703</v>
      </c>
      <c r="F903" s="202" t="s">
        <v>704</v>
      </c>
      <c r="G903" s="189"/>
      <c r="H903" s="189"/>
      <c r="I903" s="192"/>
      <c r="J903" s="203">
        <f>BK903</f>
        <v>0</v>
      </c>
      <c r="K903" s="189"/>
      <c r="L903" s="194"/>
      <c r="M903" s="195"/>
      <c r="N903" s="196"/>
      <c r="O903" s="196"/>
      <c r="P903" s="197">
        <f>SUM(P904:P957)</f>
        <v>0</v>
      </c>
      <c r="Q903" s="196"/>
      <c r="R903" s="197">
        <f>SUM(R904:R957)</f>
        <v>0.245166</v>
      </c>
      <c r="S903" s="196"/>
      <c r="T903" s="198">
        <f>SUM(T904:T957)</f>
        <v>0.26499099999999998</v>
      </c>
      <c r="U903" s="12"/>
      <c r="V903" s="12"/>
      <c r="W903" s="12"/>
      <c r="X903" s="12"/>
      <c r="Y903" s="12"/>
      <c r="Z903" s="12"/>
      <c r="AA903" s="12"/>
      <c r="AB903" s="12"/>
      <c r="AC903" s="12"/>
      <c r="AD903" s="12"/>
      <c r="AE903" s="12"/>
      <c r="AR903" s="199" t="s">
        <v>168</v>
      </c>
      <c r="AT903" s="200" t="s">
        <v>71</v>
      </c>
      <c r="AU903" s="200" t="s">
        <v>80</v>
      </c>
      <c r="AY903" s="199" t="s">
        <v>158</v>
      </c>
      <c r="BK903" s="201">
        <f>SUM(BK904:BK957)</f>
        <v>0</v>
      </c>
    </row>
    <row r="904" s="2" customFormat="1" ht="24.15" customHeight="1">
      <c r="A904" s="38"/>
      <c r="B904" s="39"/>
      <c r="C904" s="204" t="s">
        <v>705</v>
      </c>
      <c r="D904" s="204" t="s">
        <v>162</v>
      </c>
      <c r="E904" s="205" t="s">
        <v>706</v>
      </c>
      <c r="F904" s="206" t="s">
        <v>707</v>
      </c>
      <c r="G904" s="207" t="s">
        <v>165</v>
      </c>
      <c r="H904" s="208">
        <v>3</v>
      </c>
      <c r="I904" s="209"/>
      <c r="J904" s="210">
        <f>ROUND(I904*H904,2)</f>
        <v>0</v>
      </c>
      <c r="K904" s="206" t="s">
        <v>166</v>
      </c>
      <c r="L904" s="44"/>
      <c r="M904" s="211" t="s">
        <v>19</v>
      </c>
      <c r="N904" s="212" t="s">
        <v>44</v>
      </c>
      <c r="O904" s="84"/>
      <c r="P904" s="213">
        <f>O904*H904</f>
        <v>0</v>
      </c>
      <c r="Q904" s="213">
        <v>0</v>
      </c>
      <c r="R904" s="213">
        <f>Q904*H904</f>
        <v>0</v>
      </c>
      <c r="S904" s="213">
        <v>0.00594</v>
      </c>
      <c r="T904" s="214">
        <f>S904*H904</f>
        <v>0.017819999999999999</v>
      </c>
      <c r="U904" s="38"/>
      <c r="V904" s="38"/>
      <c r="W904" s="38"/>
      <c r="X904" s="38"/>
      <c r="Y904" s="38"/>
      <c r="Z904" s="38"/>
      <c r="AA904" s="38"/>
      <c r="AB904" s="38"/>
      <c r="AC904" s="38"/>
      <c r="AD904" s="38"/>
      <c r="AE904" s="38"/>
      <c r="AR904" s="215" t="s">
        <v>309</v>
      </c>
      <c r="AT904" s="215" t="s">
        <v>162</v>
      </c>
      <c r="AU904" s="215" t="s">
        <v>168</v>
      </c>
      <c r="AY904" s="17" t="s">
        <v>158</v>
      </c>
      <c r="BE904" s="216">
        <f>IF(N904="základní",J904,0)</f>
        <v>0</v>
      </c>
      <c r="BF904" s="216">
        <f>IF(N904="snížená",J904,0)</f>
        <v>0</v>
      </c>
      <c r="BG904" s="216">
        <f>IF(N904="zákl. přenesená",J904,0)</f>
        <v>0</v>
      </c>
      <c r="BH904" s="216">
        <f>IF(N904="sníž. přenesená",J904,0)</f>
        <v>0</v>
      </c>
      <c r="BI904" s="216">
        <f>IF(N904="nulová",J904,0)</f>
        <v>0</v>
      </c>
      <c r="BJ904" s="17" t="s">
        <v>168</v>
      </c>
      <c r="BK904" s="216">
        <f>ROUND(I904*H904,2)</f>
        <v>0</v>
      </c>
      <c r="BL904" s="17" t="s">
        <v>309</v>
      </c>
      <c r="BM904" s="215" t="s">
        <v>708</v>
      </c>
    </row>
    <row r="905" s="13" customFormat="1">
      <c r="A905" s="13"/>
      <c r="B905" s="222"/>
      <c r="C905" s="223"/>
      <c r="D905" s="217" t="s">
        <v>172</v>
      </c>
      <c r="E905" s="224" t="s">
        <v>19</v>
      </c>
      <c r="F905" s="225" t="s">
        <v>709</v>
      </c>
      <c r="G905" s="223"/>
      <c r="H905" s="224" t="s">
        <v>19</v>
      </c>
      <c r="I905" s="226"/>
      <c r="J905" s="223"/>
      <c r="K905" s="223"/>
      <c r="L905" s="227"/>
      <c r="M905" s="228"/>
      <c r="N905" s="229"/>
      <c r="O905" s="229"/>
      <c r="P905" s="229"/>
      <c r="Q905" s="229"/>
      <c r="R905" s="229"/>
      <c r="S905" s="229"/>
      <c r="T905" s="230"/>
      <c r="U905" s="13"/>
      <c r="V905" s="13"/>
      <c r="W905" s="13"/>
      <c r="X905" s="13"/>
      <c r="Y905" s="13"/>
      <c r="Z905" s="13"/>
      <c r="AA905" s="13"/>
      <c r="AB905" s="13"/>
      <c r="AC905" s="13"/>
      <c r="AD905" s="13"/>
      <c r="AE905" s="13"/>
      <c r="AT905" s="231" t="s">
        <v>172</v>
      </c>
      <c r="AU905" s="231" t="s">
        <v>168</v>
      </c>
      <c r="AV905" s="13" t="s">
        <v>80</v>
      </c>
      <c r="AW905" s="13" t="s">
        <v>33</v>
      </c>
      <c r="AX905" s="13" t="s">
        <v>72</v>
      </c>
      <c r="AY905" s="231" t="s">
        <v>158</v>
      </c>
    </row>
    <row r="906" s="14" customFormat="1">
      <c r="A906" s="14"/>
      <c r="B906" s="232"/>
      <c r="C906" s="233"/>
      <c r="D906" s="217" t="s">
        <v>172</v>
      </c>
      <c r="E906" s="234" t="s">
        <v>19</v>
      </c>
      <c r="F906" s="235" t="s">
        <v>641</v>
      </c>
      <c r="G906" s="233"/>
      <c r="H906" s="236">
        <v>3</v>
      </c>
      <c r="I906" s="237"/>
      <c r="J906" s="233"/>
      <c r="K906" s="233"/>
      <c r="L906" s="238"/>
      <c r="M906" s="239"/>
      <c r="N906" s="240"/>
      <c r="O906" s="240"/>
      <c r="P906" s="240"/>
      <c r="Q906" s="240"/>
      <c r="R906" s="240"/>
      <c r="S906" s="240"/>
      <c r="T906" s="241"/>
      <c r="U906" s="14"/>
      <c r="V906" s="14"/>
      <c r="W906" s="14"/>
      <c r="X906" s="14"/>
      <c r="Y906" s="14"/>
      <c r="Z906" s="14"/>
      <c r="AA906" s="14"/>
      <c r="AB906" s="14"/>
      <c r="AC906" s="14"/>
      <c r="AD906" s="14"/>
      <c r="AE906" s="14"/>
      <c r="AT906" s="242" t="s">
        <v>172</v>
      </c>
      <c r="AU906" s="242" t="s">
        <v>168</v>
      </c>
      <c r="AV906" s="14" t="s">
        <v>168</v>
      </c>
      <c r="AW906" s="14" t="s">
        <v>33</v>
      </c>
      <c r="AX906" s="14" t="s">
        <v>80</v>
      </c>
      <c r="AY906" s="242" t="s">
        <v>158</v>
      </c>
    </row>
    <row r="907" s="2" customFormat="1" ht="24.15" customHeight="1">
      <c r="A907" s="38"/>
      <c r="B907" s="39"/>
      <c r="C907" s="204" t="s">
        <v>710</v>
      </c>
      <c r="D907" s="204" t="s">
        <v>162</v>
      </c>
      <c r="E907" s="205" t="s">
        <v>711</v>
      </c>
      <c r="F907" s="206" t="s">
        <v>712</v>
      </c>
      <c r="G907" s="207" t="s">
        <v>284</v>
      </c>
      <c r="H907" s="208">
        <v>29.300000000000001</v>
      </c>
      <c r="I907" s="209"/>
      <c r="J907" s="210">
        <f>ROUND(I907*H907,2)</f>
        <v>0</v>
      </c>
      <c r="K907" s="206" t="s">
        <v>166</v>
      </c>
      <c r="L907" s="44"/>
      <c r="M907" s="211" t="s">
        <v>19</v>
      </c>
      <c r="N907" s="212" t="s">
        <v>44</v>
      </c>
      <c r="O907" s="84"/>
      <c r="P907" s="213">
        <f>O907*H907</f>
        <v>0</v>
      </c>
      <c r="Q907" s="213">
        <v>0</v>
      </c>
      <c r="R907" s="213">
        <f>Q907*H907</f>
        <v>0</v>
      </c>
      <c r="S907" s="213">
        <v>0.00167</v>
      </c>
      <c r="T907" s="214">
        <f>S907*H907</f>
        <v>0.048931000000000002</v>
      </c>
      <c r="U907" s="38"/>
      <c r="V907" s="38"/>
      <c r="W907" s="38"/>
      <c r="X907" s="38"/>
      <c r="Y907" s="38"/>
      <c r="Z907" s="38"/>
      <c r="AA907" s="38"/>
      <c r="AB907" s="38"/>
      <c r="AC907" s="38"/>
      <c r="AD907" s="38"/>
      <c r="AE907" s="38"/>
      <c r="AR907" s="215" t="s">
        <v>309</v>
      </c>
      <c r="AT907" s="215" t="s">
        <v>162</v>
      </c>
      <c r="AU907" s="215" t="s">
        <v>168</v>
      </c>
      <c r="AY907" s="17" t="s">
        <v>158</v>
      </c>
      <c r="BE907" s="216">
        <f>IF(N907="základní",J907,0)</f>
        <v>0</v>
      </c>
      <c r="BF907" s="216">
        <f>IF(N907="snížená",J907,0)</f>
        <v>0</v>
      </c>
      <c r="BG907" s="216">
        <f>IF(N907="zákl. přenesená",J907,0)</f>
        <v>0</v>
      </c>
      <c r="BH907" s="216">
        <f>IF(N907="sníž. přenesená",J907,0)</f>
        <v>0</v>
      </c>
      <c r="BI907" s="216">
        <f>IF(N907="nulová",J907,0)</f>
        <v>0</v>
      </c>
      <c r="BJ907" s="17" t="s">
        <v>168</v>
      </c>
      <c r="BK907" s="216">
        <f>ROUND(I907*H907,2)</f>
        <v>0</v>
      </c>
      <c r="BL907" s="17" t="s">
        <v>309</v>
      </c>
      <c r="BM907" s="215" t="s">
        <v>713</v>
      </c>
    </row>
    <row r="908" s="13" customFormat="1">
      <c r="A908" s="13"/>
      <c r="B908" s="222"/>
      <c r="C908" s="223"/>
      <c r="D908" s="217" t="s">
        <v>172</v>
      </c>
      <c r="E908" s="224" t="s">
        <v>19</v>
      </c>
      <c r="F908" s="225" t="s">
        <v>714</v>
      </c>
      <c r="G908" s="223"/>
      <c r="H908" s="224" t="s">
        <v>19</v>
      </c>
      <c r="I908" s="226"/>
      <c r="J908" s="223"/>
      <c r="K908" s="223"/>
      <c r="L908" s="227"/>
      <c r="M908" s="228"/>
      <c r="N908" s="229"/>
      <c r="O908" s="229"/>
      <c r="P908" s="229"/>
      <c r="Q908" s="229"/>
      <c r="R908" s="229"/>
      <c r="S908" s="229"/>
      <c r="T908" s="230"/>
      <c r="U908" s="13"/>
      <c r="V908" s="13"/>
      <c r="W908" s="13"/>
      <c r="X908" s="13"/>
      <c r="Y908" s="13"/>
      <c r="Z908" s="13"/>
      <c r="AA908" s="13"/>
      <c r="AB908" s="13"/>
      <c r="AC908" s="13"/>
      <c r="AD908" s="13"/>
      <c r="AE908" s="13"/>
      <c r="AT908" s="231" t="s">
        <v>172</v>
      </c>
      <c r="AU908" s="231" t="s">
        <v>168</v>
      </c>
      <c r="AV908" s="13" t="s">
        <v>80</v>
      </c>
      <c r="AW908" s="13" t="s">
        <v>33</v>
      </c>
      <c r="AX908" s="13" t="s">
        <v>72</v>
      </c>
      <c r="AY908" s="231" t="s">
        <v>158</v>
      </c>
    </row>
    <row r="909" s="14" customFormat="1">
      <c r="A909" s="14"/>
      <c r="B909" s="232"/>
      <c r="C909" s="233"/>
      <c r="D909" s="217" t="s">
        <v>172</v>
      </c>
      <c r="E909" s="234" t="s">
        <v>19</v>
      </c>
      <c r="F909" s="235" t="s">
        <v>715</v>
      </c>
      <c r="G909" s="233"/>
      <c r="H909" s="236">
        <v>10.5</v>
      </c>
      <c r="I909" s="237"/>
      <c r="J909" s="233"/>
      <c r="K909" s="233"/>
      <c r="L909" s="238"/>
      <c r="M909" s="239"/>
      <c r="N909" s="240"/>
      <c r="O909" s="240"/>
      <c r="P909" s="240"/>
      <c r="Q909" s="240"/>
      <c r="R909" s="240"/>
      <c r="S909" s="240"/>
      <c r="T909" s="241"/>
      <c r="U909" s="14"/>
      <c r="V909" s="14"/>
      <c r="W909" s="14"/>
      <c r="X909" s="14"/>
      <c r="Y909" s="14"/>
      <c r="Z909" s="14"/>
      <c r="AA909" s="14"/>
      <c r="AB909" s="14"/>
      <c r="AC909" s="14"/>
      <c r="AD909" s="14"/>
      <c r="AE909" s="14"/>
      <c r="AT909" s="242" t="s">
        <v>172</v>
      </c>
      <c r="AU909" s="242" t="s">
        <v>168</v>
      </c>
      <c r="AV909" s="14" t="s">
        <v>168</v>
      </c>
      <c r="AW909" s="14" t="s">
        <v>33</v>
      </c>
      <c r="AX909" s="14" t="s">
        <v>72</v>
      </c>
      <c r="AY909" s="242" t="s">
        <v>158</v>
      </c>
    </row>
    <row r="910" s="14" customFormat="1">
      <c r="A910" s="14"/>
      <c r="B910" s="232"/>
      <c r="C910" s="233"/>
      <c r="D910" s="217" t="s">
        <v>172</v>
      </c>
      <c r="E910" s="234" t="s">
        <v>19</v>
      </c>
      <c r="F910" s="235" t="s">
        <v>716</v>
      </c>
      <c r="G910" s="233"/>
      <c r="H910" s="236">
        <v>13.800000000000001</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172</v>
      </c>
      <c r="AU910" s="242" t="s">
        <v>168</v>
      </c>
      <c r="AV910" s="14" t="s">
        <v>168</v>
      </c>
      <c r="AW910" s="14" t="s">
        <v>33</v>
      </c>
      <c r="AX910" s="14" t="s">
        <v>72</v>
      </c>
      <c r="AY910" s="242" t="s">
        <v>158</v>
      </c>
    </row>
    <row r="911" s="14" customFormat="1">
      <c r="A911" s="14"/>
      <c r="B911" s="232"/>
      <c r="C911" s="233"/>
      <c r="D911" s="217" t="s">
        <v>172</v>
      </c>
      <c r="E911" s="234" t="s">
        <v>19</v>
      </c>
      <c r="F911" s="235" t="s">
        <v>717</v>
      </c>
      <c r="G911" s="233"/>
      <c r="H911" s="236">
        <v>1.7</v>
      </c>
      <c r="I911" s="237"/>
      <c r="J911" s="233"/>
      <c r="K911" s="233"/>
      <c r="L911" s="238"/>
      <c r="M911" s="239"/>
      <c r="N911" s="240"/>
      <c r="O911" s="240"/>
      <c r="P911" s="240"/>
      <c r="Q911" s="240"/>
      <c r="R911" s="240"/>
      <c r="S911" s="240"/>
      <c r="T911" s="241"/>
      <c r="U911" s="14"/>
      <c r="V911" s="14"/>
      <c r="W911" s="14"/>
      <c r="X911" s="14"/>
      <c r="Y911" s="14"/>
      <c r="Z911" s="14"/>
      <c r="AA911" s="14"/>
      <c r="AB911" s="14"/>
      <c r="AC911" s="14"/>
      <c r="AD911" s="14"/>
      <c r="AE911" s="14"/>
      <c r="AT911" s="242" t="s">
        <v>172</v>
      </c>
      <c r="AU911" s="242" t="s">
        <v>168</v>
      </c>
      <c r="AV911" s="14" t="s">
        <v>168</v>
      </c>
      <c r="AW911" s="14" t="s">
        <v>33</v>
      </c>
      <c r="AX911" s="14" t="s">
        <v>72</v>
      </c>
      <c r="AY911" s="242" t="s">
        <v>158</v>
      </c>
    </row>
    <row r="912" s="14" customFormat="1">
      <c r="A912" s="14"/>
      <c r="B912" s="232"/>
      <c r="C912" s="233"/>
      <c r="D912" s="217" t="s">
        <v>172</v>
      </c>
      <c r="E912" s="234" t="s">
        <v>19</v>
      </c>
      <c r="F912" s="235" t="s">
        <v>475</v>
      </c>
      <c r="G912" s="233"/>
      <c r="H912" s="236">
        <v>1.6000000000000001</v>
      </c>
      <c r="I912" s="237"/>
      <c r="J912" s="233"/>
      <c r="K912" s="233"/>
      <c r="L912" s="238"/>
      <c r="M912" s="239"/>
      <c r="N912" s="240"/>
      <c r="O912" s="240"/>
      <c r="P912" s="240"/>
      <c r="Q912" s="240"/>
      <c r="R912" s="240"/>
      <c r="S912" s="240"/>
      <c r="T912" s="241"/>
      <c r="U912" s="14"/>
      <c r="V912" s="14"/>
      <c r="W912" s="14"/>
      <c r="X912" s="14"/>
      <c r="Y912" s="14"/>
      <c r="Z912" s="14"/>
      <c r="AA912" s="14"/>
      <c r="AB912" s="14"/>
      <c r="AC912" s="14"/>
      <c r="AD912" s="14"/>
      <c r="AE912" s="14"/>
      <c r="AT912" s="242" t="s">
        <v>172</v>
      </c>
      <c r="AU912" s="242" t="s">
        <v>168</v>
      </c>
      <c r="AV912" s="14" t="s">
        <v>168</v>
      </c>
      <c r="AW912" s="14" t="s">
        <v>33</v>
      </c>
      <c r="AX912" s="14" t="s">
        <v>72</v>
      </c>
      <c r="AY912" s="242" t="s">
        <v>158</v>
      </c>
    </row>
    <row r="913" s="14" customFormat="1">
      <c r="A913" s="14"/>
      <c r="B913" s="232"/>
      <c r="C913" s="233"/>
      <c r="D913" s="217" t="s">
        <v>172</v>
      </c>
      <c r="E913" s="234" t="s">
        <v>19</v>
      </c>
      <c r="F913" s="235" t="s">
        <v>718</v>
      </c>
      <c r="G913" s="233"/>
      <c r="H913" s="236">
        <v>1</v>
      </c>
      <c r="I913" s="237"/>
      <c r="J913" s="233"/>
      <c r="K913" s="233"/>
      <c r="L913" s="238"/>
      <c r="M913" s="239"/>
      <c r="N913" s="240"/>
      <c r="O913" s="240"/>
      <c r="P913" s="240"/>
      <c r="Q913" s="240"/>
      <c r="R913" s="240"/>
      <c r="S913" s="240"/>
      <c r="T913" s="241"/>
      <c r="U913" s="14"/>
      <c r="V913" s="14"/>
      <c r="W913" s="14"/>
      <c r="X913" s="14"/>
      <c r="Y913" s="14"/>
      <c r="Z913" s="14"/>
      <c r="AA913" s="14"/>
      <c r="AB913" s="14"/>
      <c r="AC913" s="14"/>
      <c r="AD913" s="14"/>
      <c r="AE913" s="14"/>
      <c r="AT913" s="242" t="s">
        <v>172</v>
      </c>
      <c r="AU913" s="242" t="s">
        <v>168</v>
      </c>
      <c r="AV913" s="14" t="s">
        <v>168</v>
      </c>
      <c r="AW913" s="14" t="s">
        <v>33</v>
      </c>
      <c r="AX913" s="14" t="s">
        <v>72</v>
      </c>
      <c r="AY913" s="242" t="s">
        <v>158</v>
      </c>
    </row>
    <row r="914" s="14" customFormat="1">
      <c r="A914" s="14"/>
      <c r="B914" s="232"/>
      <c r="C914" s="233"/>
      <c r="D914" s="217" t="s">
        <v>172</v>
      </c>
      <c r="E914" s="234" t="s">
        <v>19</v>
      </c>
      <c r="F914" s="235" t="s">
        <v>719</v>
      </c>
      <c r="G914" s="233"/>
      <c r="H914" s="236">
        <v>0.69999999999999996</v>
      </c>
      <c r="I914" s="237"/>
      <c r="J914" s="233"/>
      <c r="K914" s="233"/>
      <c r="L914" s="238"/>
      <c r="M914" s="239"/>
      <c r="N914" s="240"/>
      <c r="O914" s="240"/>
      <c r="P914" s="240"/>
      <c r="Q914" s="240"/>
      <c r="R914" s="240"/>
      <c r="S914" s="240"/>
      <c r="T914" s="241"/>
      <c r="U914" s="14"/>
      <c r="V914" s="14"/>
      <c r="W914" s="14"/>
      <c r="X914" s="14"/>
      <c r="Y914" s="14"/>
      <c r="Z914" s="14"/>
      <c r="AA914" s="14"/>
      <c r="AB914" s="14"/>
      <c r="AC914" s="14"/>
      <c r="AD914" s="14"/>
      <c r="AE914" s="14"/>
      <c r="AT914" s="242" t="s">
        <v>172</v>
      </c>
      <c r="AU914" s="242" t="s">
        <v>168</v>
      </c>
      <c r="AV914" s="14" t="s">
        <v>168</v>
      </c>
      <c r="AW914" s="14" t="s">
        <v>33</v>
      </c>
      <c r="AX914" s="14" t="s">
        <v>72</v>
      </c>
      <c r="AY914" s="242" t="s">
        <v>158</v>
      </c>
    </row>
    <row r="915" s="15" customFormat="1">
      <c r="A915" s="15"/>
      <c r="B915" s="243"/>
      <c r="C915" s="244"/>
      <c r="D915" s="217" t="s">
        <v>172</v>
      </c>
      <c r="E915" s="245" t="s">
        <v>19</v>
      </c>
      <c r="F915" s="246" t="s">
        <v>176</v>
      </c>
      <c r="G915" s="244"/>
      <c r="H915" s="247">
        <v>29.300000000000001</v>
      </c>
      <c r="I915" s="248"/>
      <c r="J915" s="244"/>
      <c r="K915" s="244"/>
      <c r="L915" s="249"/>
      <c r="M915" s="250"/>
      <c r="N915" s="251"/>
      <c r="O915" s="251"/>
      <c r="P915" s="251"/>
      <c r="Q915" s="251"/>
      <c r="R915" s="251"/>
      <c r="S915" s="251"/>
      <c r="T915" s="252"/>
      <c r="U915" s="15"/>
      <c r="V915" s="15"/>
      <c r="W915" s="15"/>
      <c r="X915" s="15"/>
      <c r="Y915" s="15"/>
      <c r="Z915" s="15"/>
      <c r="AA915" s="15"/>
      <c r="AB915" s="15"/>
      <c r="AC915" s="15"/>
      <c r="AD915" s="15"/>
      <c r="AE915" s="15"/>
      <c r="AT915" s="253" t="s">
        <v>172</v>
      </c>
      <c r="AU915" s="253" t="s">
        <v>168</v>
      </c>
      <c r="AV915" s="15" t="s">
        <v>167</v>
      </c>
      <c r="AW915" s="15" t="s">
        <v>33</v>
      </c>
      <c r="AX915" s="15" t="s">
        <v>80</v>
      </c>
      <c r="AY915" s="253" t="s">
        <v>158</v>
      </c>
    </row>
    <row r="916" s="2" customFormat="1" ht="24.15" customHeight="1">
      <c r="A916" s="38"/>
      <c r="B916" s="39"/>
      <c r="C916" s="204" t="s">
        <v>720</v>
      </c>
      <c r="D916" s="204" t="s">
        <v>162</v>
      </c>
      <c r="E916" s="205" t="s">
        <v>721</v>
      </c>
      <c r="F916" s="206" t="s">
        <v>722</v>
      </c>
      <c r="G916" s="207" t="s">
        <v>284</v>
      </c>
      <c r="H916" s="208">
        <v>52</v>
      </c>
      <c r="I916" s="209"/>
      <c r="J916" s="210">
        <f>ROUND(I916*H916,2)</f>
        <v>0</v>
      </c>
      <c r="K916" s="206" t="s">
        <v>166</v>
      </c>
      <c r="L916" s="44"/>
      <c r="M916" s="211" t="s">
        <v>19</v>
      </c>
      <c r="N916" s="212" t="s">
        <v>44</v>
      </c>
      <c r="O916" s="84"/>
      <c r="P916" s="213">
        <f>O916*H916</f>
        <v>0</v>
      </c>
      <c r="Q916" s="213">
        <v>0</v>
      </c>
      <c r="R916" s="213">
        <f>Q916*H916</f>
        <v>0</v>
      </c>
      <c r="S916" s="213">
        <v>0.0025999999999999999</v>
      </c>
      <c r="T916" s="214">
        <f>S916*H916</f>
        <v>0.13519999999999999</v>
      </c>
      <c r="U916" s="38"/>
      <c r="V916" s="38"/>
      <c r="W916" s="38"/>
      <c r="X916" s="38"/>
      <c r="Y916" s="38"/>
      <c r="Z916" s="38"/>
      <c r="AA916" s="38"/>
      <c r="AB916" s="38"/>
      <c r="AC916" s="38"/>
      <c r="AD916" s="38"/>
      <c r="AE916" s="38"/>
      <c r="AR916" s="215" t="s">
        <v>309</v>
      </c>
      <c r="AT916" s="215" t="s">
        <v>162</v>
      </c>
      <c r="AU916" s="215" t="s">
        <v>168</v>
      </c>
      <c r="AY916" s="17" t="s">
        <v>158</v>
      </c>
      <c r="BE916" s="216">
        <f>IF(N916="základní",J916,0)</f>
        <v>0</v>
      </c>
      <c r="BF916" s="216">
        <f>IF(N916="snížená",J916,0)</f>
        <v>0</v>
      </c>
      <c r="BG916" s="216">
        <f>IF(N916="zákl. přenesená",J916,0)</f>
        <v>0</v>
      </c>
      <c r="BH916" s="216">
        <f>IF(N916="sníž. přenesená",J916,0)</f>
        <v>0</v>
      </c>
      <c r="BI916" s="216">
        <f>IF(N916="nulová",J916,0)</f>
        <v>0</v>
      </c>
      <c r="BJ916" s="17" t="s">
        <v>168</v>
      </c>
      <c r="BK916" s="216">
        <f>ROUND(I916*H916,2)</f>
        <v>0</v>
      </c>
      <c r="BL916" s="17" t="s">
        <v>309</v>
      </c>
      <c r="BM916" s="215" t="s">
        <v>723</v>
      </c>
    </row>
    <row r="917" s="13" customFormat="1">
      <c r="A917" s="13"/>
      <c r="B917" s="222"/>
      <c r="C917" s="223"/>
      <c r="D917" s="217" t="s">
        <v>172</v>
      </c>
      <c r="E917" s="224" t="s">
        <v>19</v>
      </c>
      <c r="F917" s="225" t="s">
        <v>724</v>
      </c>
      <c r="G917" s="223"/>
      <c r="H917" s="224" t="s">
        <v>19</v>
      </c>
      <c r="I917" s="226"/>
      <c r="J917" s="223"/>
      <c r="K917" s="223"/>
      <c r="L917" s="227"/>
      <c r="M917" s="228"/>
      <c r="N917" s="229"/>
      <c r="O917" s="229"/>
      <c r="P917" s="229"/>
      <c r="Q917" s="229"/>
      <c r="R917" s="229"/>
      <c r="S917" s="229"/>
      <c r="T917" s="230"/>
      <c r="U917" s="13"/>
      <c r="V917" s="13"/>
      <c r="W917" s="13"/>
      <c r="X917" s="13"/>
      <c r="Y917" s="13"/>
      <c r="Z917" s="13"/>
      <c r="AA917" s="13"/>
      <c r="AB917" s="13"/>
      <c r="AC917" s="13"/>
      <c r="AD917" s="13"/>
      <c r="AE917" s="13"/>
      <c r="AT917" s="231" t="s">
        <v>172</v>
      </c>
      <c r="AU917" s="231" t="s">
        <v>168</v>
      </c>
      <c r="AV917" s="13" t="s">
        <v>80</v>
      </c>
      <c r="AW917" s="13" t="s">
        <v>33</v>
      </c>
      <c r="AX917" s="13" t="s">
        <v>72</v>
      </c>
      <c r="AY917" s="231" t="s">
        <v>158</v>
      </c>
    </row>
    <row r="918" s="14" customFormat="1">
      <c r="A918" s="14"/>
      <c r="B918" s="232"/>
      <c r="C918" s="233"/>
      <c r="D918" s="217" t="s">
        <v>172</v>
      </c>
      <c r="E918" s="234" t="s">
        <v>19</v>
      </c>
      <c r="F918" s="235" t="s">
        <v>725</v>
      </c>
      <c r="G918" s="233"/>
      <c r="H918" s="236">
        <v>37</v>
      </c>
      <c r="I918" s="237"/>
      <c r="J918" s="233"/>
      <c r="K918" s="233"/>
      <c r="L918" s="238"/>
      <c r="M918" s="239"/>
      <c r="N918" s="240"/>
      <c r="O918" s="240"/>
      <c r="P918" s="240"/>
      <c r="Q918" s="240"/>
      <c r="R918" s="240"/>
      <c r="S918" s="240"/>
      <c r="T918" s="241"/>
      <c r="U918" s="14"/>
      <c r="V918" s="14"/>
      <c r="W918" s="14"/>
      <c r="X918" s="14"/>
      <c r="Y918" s="14"/>
      <c r="Z918" s="14"/>
      <c r="AA918" s="14"/>
      <c r="AB918" s="14"/>
      <c r="AC918" s="14"/>
      <c r="AD918" s="14"/>
      <c r="AE918" s="14"/>
      <c r="AT918" s="242" t="s">
        <v>172</v>
      </c>
      <c r="AU918" s="242" t="s">
        <v>168</v>
      </c>
      <c r="AV918" s="14" t="s">
        <v>168</v>
      </c>
      <c r="AW918" s="14" t="s">
        <v>33</v>
      </c>
      <c r="AX918" s="14" t="s">
        <v>72</v>
      </c>
      <c r="AY918" s="242" t="s">
        <v>158</v>
      </c>
    </row>
    <row r="919" s="14" customFormat="1">
      <c r="A919" s="14"/>
      <c r="B919" s="232"/>
      <c r="C919" s="233"/>
      <c r="D919" s="217" t="s">
        <v>172</v>
      </c>
      <c r="E919" s="234" t="s">
        <v>19</v>
      </c>
      <c r="F919" s="235" t="s">
        <v>726</v>
      </c>
      <c r="G919" s="233"/>
      <c r="H919" s="236">
        <v>6</v>
      </c>
      <c r="I919" s="237"/>
      <c r="J919" s="233"/>
      <c r="K919" s="233"/>
      <c r="L919" s="238"/>
      <c r="M919" s="239"/>
      <c r="N919" s="240"/>
      <c r="O919" s="240"/>
      <c r="P919" s="240"/>
      <c r="Q919" s="240"/>
      <c r="R919" s="240"/>
      <c r="S919" s="240"/>
      <c r="T919" s="241"/>
      <c r="U919" s="14"/>
      <c r="V919" s="14"/>
      <c r="W919" s="14"/>
      <c r="X919" s="14"/>
      <c r="Y919" s="14"/>
      <c r="Z919" s="14"/>
      <c r="AA919" s="14"/>
      <c r="AB919" s="14"/>
      <c r="AC919" s="14"/>
      <c r="AD919" s="14"/>
      <c r="AE919" s="14"/>
      <c r="AT919" s="242" t="s">
        <v>172</v>
      </c>
      <c r="AU919" s="242" t="s">
        <v>168</v>
      </c>
      <c r="AV919" s="14" t="s">
        <v>168</v>
      </c>
      <c r="AW919" s="14" t="s">
        <v>33</v>
      </c>
      <c r="AX919" s="14" t="s">
        <v>72</v>
      </c>
      <c r="AY919" s="242" t="s">
        <v>158</v>
      </c>
    </row>
    <row r="920" s="14" customFormat="1">
      <c r="A920" s="14"/>
      <c r="B920" s="232"/>
      <c r="C920" s="233"/>
      <c r="D920" s="217" t="s">
        <v>172</v>
      </c>
      <c r="E920" s="234" t="s">
        <v>19</v>
      </c>
      <c r="F920" s="235" t="s">
        <v>218</v>
      </c>
      <c r="G920" s="233"/>
      <c r="H920" s="236">
        <v>9</v>
      </c>
      <c r="I920" s="237"/>
      <c r="J920" s="233"/>
      <c r="K920" s="233"/>
      <c r="L920" s="238"/>
      <c r="M920" s="239"/>
      <c r="N920" s="240"/>
      <c r="O920" s="240"/>
      <c r="P920" s="240"/>
      <c r="Q920" s="240"/>
      <c r="R920" s="240"/>
      <c r="S920" s="240"/>
      <c r="T920" s="241"/>
      <c r="U920" s="14"/>
      <c r="V920" s="14"/>
      <c r="W920" s="14"/>
      <c r="X920" s="14"/>
      <c r="Y920" s="14"/>
      <c r="Z920" s="14"/>
      <c r="AA920" s="14"/>
      <c r="AB920" s="14"/>
      <c r="AC920" s="14"/>
      <c r="AD920" s="14"/>
      <c r="AE920" s="14"/>
      <c r="AT920" s="242" t="s">
        <v>172</v>
      </c>
      <c r="AU920" s="242" t="s">
        <v>168</v>
      </c>
      <c r="AV920" s="14" t="s">
        <v>168</v>
      </c>
      <c r="AW920" s="14" t="s">
        <v>33</v>
      </c>
      <c r="AX920" s="14" t="s">
        <v>72</v>
      </c>
      <c r="AY920" s="242" t="s">
        <v>158</v>
      </c>
    </row>
    <row r="921" s="15" customFormat="1">
      <c r="A921" s="15"/>
      <c r="B921" s="243"/>
      <c r="C921" s="244"/>
      <c r="D921" s="217" t="s">
        <v>172</v>
      </c>
      <c r="E921" s="245" t="s">
        <v>19</v>
      </c>
      <c r="F921" s="246" t="s">
        <v>176</v>
      </c>
      <c r="G921" s="244"/>
      <c r="H921" s="247">
        <v>52</v>
      </c>
      <c r="I921" s="248"/>
      <c r="J921" s="244"/>
      <c r="K921" s="244"/>
      <c r="L921" s="249"/>
      <c r="M921" s="250"/>
      <c r="N921" s="251"/>
      <c r="O921" s="251"/>
      <c r="P921" s="251"/>
      <c r="Q921" s="251"/>
      <c r="R921" s="251"/>
      <c r="S921" s="251"/>
      <c r="T921" s="252"/>
      <c r="U921" s="15"/>
      <c r="V921" s="15"/>
      <c r="W921" s="15"/>
      <c r="X921" s="15"/>
      <c r="Y921" s="15"/>
      <c r="Z921" s="15"/>
      <c r="AA921" s="15"/>
      <c r="AB921" s="15"/>
      <c r="AC921" s="15"/>
      <c r="AD921" s="15"/>
      <c r="AE921" s="15"/>
      <c r="AT921" s="253" t="s">
        <v>172</v>
      </c>
      <c r="AU921" s="253" t="s">
        <v>168</v>
      </c>
      <c r="AV921" s="15" t="s">
        <v>167</v>
      </c>
      <c r="AW921" s="15" t="s">
        <v>33</v>
      </c>
      <c r="AX921" s="15" t="s">
        <v>80</v>
      </c>
      <c r="AY921" s="253" t="s">
        <v>158</v>
      </c>
    </row>
    <row r="922" s="2" customFormat="1" ht="14.4" customHeight="1">
      <c r="A922" s="38"/>
      <c r="B922" s="39"/>
      <c r="C922" s="204" t="s">
        <v>727</v>
      </c>
      <c r="D922" s="204" t="s">
        <v>162</v>
      </c>
      <c r="E922" s="205" t="s">
        <v>728</v>
      </c>
      <c r="F922" s="206" t="s">
        <v>729</v>
      </c>
      <c r="G922" s="207" t="s">
        <v>284</v>
      </c>
      <c r="H922" s="208">
        <v>16</v>
      </c>
      <c r="I922" s="209"/>
      <c r="J922" s="210">
        <f>ROUND(I922*H922,2)</f>
        <v>0</v>
      </c>
      <c r="K922" s="206" t="s">
        <v>166</v>
      </c>
      <c r="L922" s="44"/>
      <c r="M922" s="211" t="s">
        <v>19</v>
      </c>
      <c r="N922" s="212" t="s">
        <v>44</v>
      </c>
      <c r="O922" s="84"/>
      <c r="P922" s="213">
        <f>O922*H922</f>
        <v>0</v>
      </c>
      <c r="Q922" s="213">
        <v>0</v>
      </c>
      <c r="R922" s="213">
        <f>Q922*H922</f>
        <v>0</v>
      </c>
      <c r="S922" s="213">
        <v>0.0039399999999999999</v>
      </c>
      <c r="T922" s="214">
        <f>S922*H922</f>
        <v>0.063039999999999999</v>
      </c>
      <c r="U922" s="38"/>
      <c r="V922" s="38"/>
      <c r="W922" s="38"/>
      <c r="X922" s="38"/>
      <c r="Y922" s="38"/>
      <c r="Z922" s="38"/>
      <c r="AA922" s="38"/>
      <c r="AB922" s="38"/>
      <c r="AC922" s="38"/>
      <c r="AD922" s="38"/>
      <c r="AE922" s="38"/>
      <c r="AR922" s="215" t="s">
        <v>309</v>
      </c>
      <c r="AT922" s="215" t="s">
        <v>162</v>
      </c>
      <c r="AU922" s="215" t="s">
        <v>168</v>
      </c>
      <c r="AY922" s="17" t="s">
        <v>158</v>
      </c>
      <c r="BE922" s="216">
        <f>IF(N922="základní",J922,0)</f>
        <v>0</v>
      </c>
      <c r="BF922" s="216">
        <f>IF(N922="snížená",J922,0)</f>
        <v>0</v>
      </c>
      <c r="BG922" s="216">
        <f>IF(N922="zákl. přenesená",J922,0)</f>
        <v>0</v>
      </c>
      <c r="BH922" s="216">
        <f>IF(N922="sníž. přenesená",J922,0)</f>
        <v>0</v>
      </c>
      <c r="BI922" s="216">
        <f>IF(N922="nulová",J922,0)</f>
        <v>0</v>
      </c>
      <c r="BJ922" s="17" t="s">
        <v>168</v>
      </c>
      <c r="BK922" s="216">
        <f>ROUND(I922*H922,2)</f>
        <v>0</v>
      </c>
      <c r="BL922" s="17" t="s">
        <v>309</v>
      </c>
      <c r="BM922" s="215" t="s">
        <v>730</v>
      </c>
    </row>
    <row r="923" s="13" customFormat="1">
      <c r="A923" s="13"/>
      <c r="B923" s="222"/>
      <c r="C923" s="223"/>
      <c r="D923" s="217" t="s">
        <v>172</v>
      </c>
      <c r="E923" s="224" t="s">
        <v>19</v>
      </c>
      <c r="F923" s="225" t="s">
        <v>724</v>
      </c>
      <c r="G923" s="223"/>
      <c r="H923" s="224" t="s">
        <v>19</v>
      </c>
      <c r="I923" s="226"/>
      <c r="J923" s="223"/>
      <c r="K923" s="223"/>
      <c r="L923" s="227"/>
      <c r="M923" s="228"/>
      <c r="N923" s="229"/>
      <c r="O923" s="229"/>
      <c r="P923" s="229"/>
      <c r="Q923" s="229"/>
      <c r="R923" s="229"/>
      <c r="S923" s="229"/>
      <c r="T923" s="230"/>
      <c r="U923" s="13"/>
      <c r="V923" s="13"/>
      <c r="W923" s="13"/>
      <c r="X923" s="13"/>
      <c r="Y923" s="13"/>
      <c r="Z923" s="13"/>
      <c r="AA923" s="13"/>
      <c r="AB923" s="13"/>
      <c r="AC923" s="13"/>
      <c r="AD923" s="13"/>
      <c r="AE923" s="13"/>
      <c r="AT923" s="231" t="s">
        <v>172</v>
      </c>
      <c r="AU923" s="231" t="s">
        <v>168</v>
      </c>
      <c r="AV923" s="13" t="s">
        <v>80</v>
      </c>
      <c r="AW923" s="13" t="s">
        <v>33</v>
      </c>
      <c r="AX923" s="13" t="s">
        <v>72</v>
      </c>
      <c r="AY923" s="231" t="s">
        <v>158</v>
      </c>
    </row>
    <row r="924" s="14" customFormat="1">
      <c r="A924" s="14"/>
      <c r="B924" s="232"/>
      <c r="C924" s="233"/>
      <c r="D924" s="217" t="s">
        <v>172</v>
      </c>
      <c r="E924" s="234" t="s">
        <v>19</v>
      </c>
      <c r="F924" s="235" t="s">
        <v>731</v>
      </c>
      <c r="G924" s="233"/>
      <c r="H924" s="236">
        <v>16</v>
      </c>
      <c r="I924" s="237"/>
      <c r="J924" s="233"/>
      <c r="K924" s="233"/>
      <c r="L924" s="238"/>
      <c r="M924" s="239"/>
      <c r="N924" s="240"/>
      <c r="O924" s="240"/>
      <c r="P924" s="240"/>
      <c r="Q924" s="240"/>
      <c r="R924" s="240"/>
      <c r="S924" s="240"/>
      <c r="T924" s="241"/>
      <c r="U924" s="14"/>
      <c r="V924" s="14"/>
      <c r="W924" s="14"/>
      <c r="X924" s="14"/>
      <c r="Y924" s="14"/>
      <c r="Z924" s="14"/>
      <c r="AA924" s="14"/>
      <c r="AB924" s="14"/>
      <c r="AC924" s="14"/>
      <c r="AD924" s="14"/>
      <c r="AE924" s="14"/>
      <c r="AT924" s="242" t="s">
        <v>172</v>
      </c>
      <c r="AU924" s="242" t="s">
        <v>168</v>
      </c>
      <c r="AV924" s="14" t="s">
        <v>168</v>
      </c>
      <c r="AW924" s="14" t="s">
        <v>33</v>
      </c>
      <c r="AX924" s="14" t="s">
        <v>80</v>
      </c>
      <c r="AY924" s="242" t="s">
        <v>158</v>
      </c>
    </row>
    <row r="925" s="2" customFormat="1" ht="62.7" customHeight="1">
      <c r="A925" s="38"/>
      <c r="B925" s="39"/>
      <c r="C925" s="204" t="s">
        <v>732</v>
      </c>
      <c r="D925" s="204" t="s">
        <v>162</v>
      </c>
      <c r="E925" s="205" t="s">
        <v>733</v>
      </c>
      <c r="F925" s="206" t="s">
        <v>734</v>
      </c>
      <c r="G925" s="207" t="s">
        <v>165</v>
      </c>
      <c r="H925" s="208">
        <v>3</v>
      </c>
      <c r="I925" s="209"/>
      <c r="J925" s="210">
        <f>ROUND(I925*H925,2)</f>
        <v>0</v>
      </c>
      <c r="K925" s="206" t="s">
        <v>166</v>
      </c>
      <c r="L925" s="44"/>
      <c r="M925" s="211" t="s">
        <v>19</v>
      </c>
      <c r="N925" s="212" t="s">
        <v>44</v>
      </c>
      <c r="O925" s="84"/>
      <c r="P925" s="213">
        <f>O925*H925</f>
        <v>0</v>
      </c>
      <c r="Q925" s="213">
        <v>0.0066100000000000004</v>
      </c>
      <c r="R925" s="213">
        <f>Q925*H925</f>
        <v>0.01983</v>
      </c>
      <c r="S925" s="213">
        <v>0</v>
      </c>
      <c r="T925" s="214">
        <f>S925*H925</f>
        <v>0</v>
      </c>
      <c r="U925" s="38"/>
      <c r="V925" s="38"/>
      <c r="W925" s="38"/>
      <c r="X925" s="38"/>
      <c r="Y925" s="38"/>
      <c r="Z925" s="38"/>
      <c r="AA925" s="38"/>
      <c r="AB925" s="38"/>
      <c r="AC925" s="38"/>
      <c r="AD925" s="38"/>
      <c r="AE925" s="38"/>
      <c r="AR925" s="215" t="s">
        <v>309</v>
      </c>
      <c r="AT925" s="215" t="s">
        <v>162</v>
      </c>
      <c r="AU925" s="215" t="s">
        <v>168</v>
      </c>
      <c r="AY925" s="17" t="s">
        <v>158</v>
      </c>
      <c r="BE925" s="216">
        <f>IF(N925="základní",J925,0)</f>
        <v>0</v>
      </c>
      <c r="BF925" s="216">
        <f>IF(N925="snížená",J925,0)</f>
        <v>0</v>
      </c>
      <c r="BG925" s="216">
        <f>IF(N925="zákl. přenesená",J925,0)</f>
        <v>0</v>
      </c>
      <c r="BH925" s="216">
        <f>IF(N925="sníž. přenesená",J925,0)</f>
        <v>0</v>
      </c>
      <c r="BI925" s="216">
        <f>IF(N925="nulová",J925,0)</f>
        <v>0</v>
      </c>
      <c r="BJ925" s="17" t="s">
        <v>168</v>
      </c>
      <c r="BK925" s="216">
        <f>ROUND(I925*H925,2)</f>
        <v>0</v>
      </c>
      <c r="BL925" s="17" t="s">
        <v>309</v>
      </c>
      <c r="BM925" s="215" t="s">
        <v>735</v>
      </c>
    </row>
    <row r="926" s="13" customFormat="1">
      <c r="A926" s="13"/>
      <c r="B926" s="222"/>
      <c r="C926" s="223"/>
      <c r="D926" s="217" t="s">
        <v>172</v>
      </c>
      <c r="E926" s="224" t="s">
        <v>19</v>
      </c>
      <c r="F926" s="225" t="s">
        <v>190</v>
      </c>
      <c r="G926" s="223"/>
      <c r="H926" s="224" t="s">
        <v>19</v>
      </c>
      <c r="I926" s="226"/>
      <c r="J926" s="223"/>
      <c r="K926" s="223"/>
      <c r="L926" s="227"/>
      <c r="M926" s="228"/>
      <c r="N926" s="229"/>
      <c r="O926" s="229"/>
      <c r="P926" s="229"/>
      <c r="Q926" s="229"/>
      <c r="R926" s="229"/>
      <c r="S926" s="229"/>
      <c r="T926" s="230"/>
      <c r="U926" s="13"/>
      <c r="V926" s="13"/>
      <c r="W926" s="13"/>
      <c r="X926" s="13"/>
      <c r="Y926" s="13"/>
      <c r="Z926" s="13"/>
      <c r="AA926" s="13"/>
      <c r="AB926" s="13"/>
      <c r="AC926" s="13"/>
      <c r="AD926" s="13"/>
      <c r="AE926" s="13"/>
      <c r="AT926" s="231" t="s">
        <v>172</v>
      </c>
      <c r="AU926" s="231" t="s">
        <v>168</v>
      </c>
      <c r="AV926" s="13" t="s">
        <v>80</v>
      </c>
      <c r="AW926" s="13" t="s">
        <v>33</v>
      </c>
      <c r="AX926" s="13" t="s">
        <v>72</v>
      </c>
      <c r="AY926" s="231" t="s">
        <v>158</v>
      </c>
    </row>
    <row r="927" s="14" customFormat="1">
      <c r="A927" s="14"/>
      <c r="B927" s="232"/>
      <c r="C927" s="233"/>
      <c r="D927" s="217" t="s">
        <v>172</v>
      </c>
      <c r="E927" s="234" t="s">
        <v>19</v>
      </c>
      <c r="F927" s="235" t="s">
        <v>641</v>
      </c>
      <c r="G927" s="233"/>
      <c r="H927" s="236">
        <v>3</v>
      </c>
      <c r="I927" s="237"/>
      <c r="J927" s="233"/>
      <c r="K927" s="233"/>
      <c r="L927" s="238"/>
      <c r="M927" s="239"/>
      <c r="N927" s="240"/>
      <c r="O927" s="240"/>
      <c r="P927" s="240"/>
      <c r="Q927" s="240"/>
      <c r="R927" s="240"/>
      <c r="S927" s="240"/>
      <c r="T927" s="241"/>
      <c r="U927" s="14"/>
      <c r="V927" s="14"/>
      <c r="W927" s="14"/>
      <c r="X927" s="14"/>
      <c r="Y927" s="14"/>
      <c r="Z927" s="14"/>
      <c r="AA927" s="14"/>
      <c r="AB927" s="14"/>
      <c r="AC927" s="14"/>
      <c r="AD927" s="14"/>
      <c r="AE927" s="14"/>
      <c r="AT927" s="242" t="s">
        <v>172</v>
      </c>
      <c r="AU927" s="242" t="s">
        <v>168</v>
      </c>
      <c r="AV927" s="14" t="s">
        <v>168</v>
      </c>
      <c r="AW927" s="14" t="s">
        <v>33</v>
      </c>
      <c r="AX927" s="14" t="s">
        <v>80</v>
      </c>
      <c r="AY927" s="242" t="s">
        <v>158</v>
      </c>
    </row>
    <row r="928" s="2" customFormat="1" ht="37.8" customHeight="1">
      <c r="A928" s="38"/>
      <c r="B928" s="39"/>
      <c r="C928" s="204" t="s">
        <v>586</v>
      </c>
      <c r="D928" s="204" t="s">
        <v>162</v>
      </c>
      <c r="E928" s="205" t="s">
        <v>736</v>
      </c>
      <c r="F928" s="206" t="s">
        <v>737</v>
      </c>
      <c r="G928" s="207" t="s">
        <v>284</v>
      </c>
      <c r="H928" s="208">
        <v>29.300000000000001</v>
      </c>
      <c r="I928" s="209"/>
      <c r="J928" s="210">
        <f>ROUND(I928*H928,2)</f>
        <v>0</v>
      </c>
      <c r="K928" s="206" t="s">
        <v>166</v>
      </c>
      <c r="L928" s="44"/>
      <c r="M928" s="211" t="s">
        <v>19</v>
      </c>
      <c r="N928" s="212" t="s">
        <v>44</v>
      </c>
      <c r="O928" s="84"/>
      <c r="P928" s="213">
        <f>O928*H928</f>
        <v>0</v>
      </c>
      <c r="Q928" s="213">
        <v>0.0035200000000000001</v>
      </c>
      <c r="R928" s="213">
        <f>Q928*H928</f>
        <v>0.10313600000000001</v>
      </c>
      <c r="S928" s="213">
        <v>0</v>
      </c>
      <c r="T928" s="214">
        <f>S928*H928</f>
        <v>0</v>
      </c>
      <c r="U928" s="38"/>
      <c r="V928" s="38"/>
      <c r="W928" s="38"/>
      <c r="X928" s="38"/>
      <c r="Y928" s="38"/>
      <c r="Z928" s="38"/>
      <c r="AA928" s="38"/>
      <c r="AB928" s="38"/>
      <c r="AC928" s="38"/>
      <c r="AD928" s="38"/>
      <c r="AE928" s="38"/>
      <c r="AR928" s="215" t="s">
        <v>309</v>
      </c>
      <c r="AT928" s="215" t="s">
        <v>162</v>
      </c>
      <c r="AU928" s="215" t="s">
        <v>168</v>
      </c>
      <c r="AY928" s="17" t="s">
        <v>158</v>
      </c>
      <c r="BE928" s="216">
        <f>IF(N928="základní",J928,0)</f>
        <v>0</v>
      </c>
      <c r="BF928" s="216">
        <f>IF(N928="snížená",J928,0)</f>
        <v>0</v>
      </c>
      <c r="BG928" s="216">
        <f>IF(N928="zákl. přenesená",J928,0)</f>
        <v>0</v>
      </c>
      <c r="BH928" s="216">
        <f>IF(N928="sníž. přenesená",J928,0)</f>
        <v>0</v>
      </c>
      <c r="BI928" s="216">
        <f>IF(N928="nulová",J928,0)</f>
        <v>0</v>
      </c>
      <c r="BJ928" s="17" t="s">
        <v>168</v>
      </c>
      <c r="BK928" s="216">
        <f>ROUND(I928*H928,2)</f>
        <v>0</v>
      </c>
      <c r="BL928" s="17" t="s">
        <v>309</v>
      </c>
      <c r="BM928" s="215" t="s">
        <v>738</v>
      </c>
    </row>
    <row r="929" s="13" customFormat="1">
      <c r="A929" s="13"/>
      <c r="B929" s="222"/>
      <c r="C929" s="223"/>
      <c r="D929" s="217" t="s">
        <v>172</v>
      </c>
      <c r="E929" s="224" t="s">
        <v>19</v>
      </c>
      <c r="F929" s="225" t="s">
        <v>714</v>
      </c>
      <c r="G929" s="223"/>
      <c r="H929" s="224" t="s">
        <v>19</v>
      </c>
      <c r="I929" s="226"/>
      <c r="J929" s="223"/>
      <c r="K929" s="223"/>
      <c r="L929" s="227"/>
      <c r="M929" s="228"/>
      <c r="N929" s="229"/>
      <c r="O929" s="229"/>
      <c r="P929" s="229"/>
      <c r="Q929" s="229"/>
      <c r="R929" s="229"/>
      <c r="S929" s="229"/>
      <c r="T929" s="230"/>
      <c r="U929" s="13"/>
      <c r="V929" s="13"/>
      <c r="W929" s="13"/>
      <c r="X929" s="13"/>
      <c r="Y929" s="13"/>
      <c r="Z929" s="13"/>
      <c r="AA929" s="13"/>
      <c r="AB929" s="13"/>
      <c r="AC929" s="13"/>
      <c r="AD929" s="13"/>
      <c r="AE929" s="13"/>
      <c r="AT929" s="231" t="s">
        <v>172</v>
      </c>
      <c r="AU929" s="231" t="s">
        <v>168</v>
      </c>
      <c r="AV929" s="13" t="s">
        <v>80</v>
      </c>
      <c r="AW929" s="13" t="s">
        <v>33</v>
      </c>
      <c r="AX929" s="13" t="s">
        <v>72</v>
      </c>
      <c r="AY929" s="231" t="s">
        <v>158</v>
      </c>
    </row>
    <row r="930" s="14" customFormat="1">
      <c r="A930" s="14"/>
      <c r="B930" s="232"/>
      <c r="C930" s="233"/>
      <c r="D930" s="217" t="s">
        <v>172</v>
      </c>
      <c r="E930" s="234" t="s">
        <v>19</v>
      </c>
      <c r="F930" s="235" t="s">
        <v>715</v>
      </c>
      <c r="G930" s="233"/>
      <c r="H930" s="236">
        <v>10.5</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172</v>
      </c>
      <c r="AU930" s="242" t="s">
        <v>168</v>
      </c>
      <c r="AV930" s="14" t="s">
        <v>168</v>
      </c>
      <c r="AW930" s="14" t="s">
        <v>33</v>
      </c>
      <c r="AX930" s="14" t="s">
        <v>72</v>
      </c>
      <c r="AY930" s="242" t="s">
        <v>158</v>
      </c>
    </row>
    <row r="931" s="14" customFormat="1">
      <c r="A931" s="14"/>
      <c r="B931" s="232"/>
      <c r="C931" s="233"/>
      <c r="D931" s="217" t="s">
        <v>172</v>
      </c>
      <c r="E931" s="234" t="s">
        <v>19</v>
      </c>
      <c r="F931" s="235" t="s">
        <v>716</v>
      </c>
      <c r="G931" s="233"/>
      <c r="H931" s="236">
        <v>13.800000000000001</v>
      </c>
      <c r="I931" s="237"/>
      <c r="J931" s="233"/>
      <c r="K931" s="233"/>
      <c r="L931" s="238"/>
      <c r="M931" s="239"/>
      <c r="N931" s="240"/>
      <c r="O931" s="240"/>
      <c r="P931" s="240"/>
      <c r="Q931" s="240"/>
      <c r="R931" s="240"/>
      <c r="S931" s="240"/>
      <c r="T931" s="241"/>
      <c r="U931" s="14"/>
      <c r="V931" s="14"/>
      <c r="W931" s="14"/>
      <c r="X931" s="14"/>
      <c r="Y931" s="14"/>
      <c r="Z931" s="14"/>
      <c r="AA931" s="14"/>
      <c r="AB931" s="14"/>
      <c r="AC931" s="14"/>
      <c r="AD931" s="14"/>
      <c r="AE931" s="14"/>
      <c r="AT931" s="242" t="s">
        <v>172</v>
      </c>
      <c r="AU931" s="242" t="s">
        <v>168</v>
      </c>
      <c r="AV931" s="14" t="s">
        <v>168</v>
      </c>
      <c r="AW931" s="14" t="s">
        <v>33</v>
      </c>
      <c r="AX931" s="14" t="s">
        <v>72</v>
      </c>
      <c r="AY931" s="242" t="s">
        <v>158</v>
      </c>
    </row>
    <row r="932" s="14" customFormat="1">
      <c r="A932" s="14"/>
      <c r="B932" s="232"/>
      <c r="C932" s="233"/>
      <c r="D932" s="217" t="s">
        <v>172</v>
      </c>
      <c r="E932" s="234" t="s">
        <v>19</v>
      </c>
      <c r="F932" s="235" t="s">
        <v>717</v>
      </c>
      <c r="G932" s="233"/>
      <c r="H932" s="236">
        <v>1.7</v>
      </c>
      <c r="I932" s="237"/>
      <c r="J932" s="233"/>
      <c r="K932" s="233"/>
      <c r="L932" s="238"/>
      <c r="M932" s="239"/>
      <c r="N932" s="240"/>
      <c r="O932" s="240"/>
      <c r="P932" s="240"/>
      <c r="Q932" s="240"/>
      <c r="R932" s="240"/>
      <c r="S932" s="240"/>
      <c r="T932" s="241"/>
      <c r="U932" s="14"/>
      <c r="V932" s="14"/>
      <c r="W932" s="14"/>
      <c r="X932" s="14"/>
      <c r="Y932" s="14"/>
      <c r="Z932" s="14"/>
      <c r="AA932" s="14"/>
      <c r="AB932" s="14"/>
      <c r="AC932" s="14"/>
      <c r="AD932" s="14"/>
      <c r="AE932" s="14"/>
      <c r="AT932" s="242" t="s">
        <v>172</v>
      </c>
      <c r="AU932" s="242" t="s">
        <v>168</v>
      </c>
      <c r="AV932" s="14" t="s">
        <v>168</v>
      </c>
      <c r="AW932" s="14" t="s">
        <v>33</v>
      </c>
      <c r="AX932" s="14" t="s">
        <v>72</v>
      </c>
      <c r="AY932" s="242" t="s">
        <v>158</v>
      </c>
    </row>
    <row r="933" s="14" customFormat="1">
      <c r="A933" s="14"/>
      <c r="B933" s="232"/>
      <c r="C933" s="233"/>
      <c r="D933" s="217" t="s">
        <v>172</v>
      </c>
      <c r="E933" s="234" t="s">
        <v>19</v>
      </c>
      <c r="F933" s="235" t="s">
        <v>475</v>
      </c>
      <c r="G933" s="233"/>
      <c r="H933" s="236">
        <v>1.6000000000000001</v>
      </c>
      <c r="I933" s="237"/>
      <c r="J933" s="233"/>
      <c r="K933" s="233"/>
      <c r="L933" s="238"/>
      <c r="M933" s="239"/>
      <c r="N933" s="240"/>
      <c r="O933" s="240"/>
      <c r="P933" s="240"/>
      <c r="Q933" s="240"/>
      <c r="R933" s="240"/>
      <c r="S933" s="240"/>
      <c r="T933" s="241"/>
      <c r="U933" s="14"/>
      <c r="V933" s="14"/>
      <c r="W933" s="14"/>
      <c r="X933" s="14"/>
      <c r="Y933" s="14"/>
      <c r="Z933" s="14"/>
      <c r="AA933" s="14"/>
      <c r="AB933" s="14"/>
      <c r="AC933" s="14"/>
      <c r="AD933" s="14"/>
      <c r="AE933" s="14"/>
      <c r="AT933" s="242" t="s">
        <v>172</v>
      </c>
      <c r="AU933" s="242" t="s">
        <v>168</v>
      </c>
      <c r="AV933" s="14" t="s">
        <v>168</v>
      </c>
      <c r="AW933" s="14" t="s">
        <v>33</v>
      </c>
      <c r="AX933" s="14" t="s">
        <v>72</v>
      </c>
      <c r="AY933" s="242" t="s">
        <v>158</v>
      </c>
    </row>
    <row r="934" s="14" customFormat="1">
      <c r="A934" s="14"/>
      <c r="B934" s="232"/>
      <c r="C934" s="233"/>
      <c r="D934" s="217" t="s">
        <v>172</v>
      </c>
      <c r="E934" s="234" t="s">
        <v>19</v>
      </c>
      <c r="F934" s="235" t="s">
        <v>718</v>
      </c>
      <c r="G934" s="233"/>
      <c r="H934" s="236">
        <v>1</v>
      </c>
      <c r="I934" s="237"/>
      <c r="J934" s="233"/>
      <c r="K934" s="233"/>
      <c r="L934" s="238"/>
      <c r="M934" s="239"/>
      <c r="N934" s="240"/>
      <c r="O934" s="240"/>
      <c r="P934" s="240"/>
      <c r="Q934" s="240"/>
      <c r="R934" s="240"/>
      <c r="S934" s="240"/>
      <c r="T934" s="241"/>
      <c r="U934" s="14"/>
      <c r="V934" s="14"/>
      <c r="W934" s="14"/>
      <c r="X934" s="14"/>
      <c r="Y934" s="14"/>
      <c r="Z934" s="14"/>
      <c r="AA934" s="14"/>
      <c r="AB934" s="14"/>
      <c r="AC934" s="14"/>
      <c r="AD934" s="14"/>
      <c r="AE934" s="14"/>
      <c r="AT934" s="242" t="s">
        <v>172</v>
      </c>
      <c r="AU934" s="242" t="s">
        <v>168</v>
      </c>
      <c r="AV934" s="14" t="s">
        <v>168</v>
      </c>
      <c r="AW934" s="14" t="s">
        <v>33</v>
      </c>
      <c r="AX934" s="14" t="s">
        <v>72</v>
      </c>
      <c r="AY934" s="242" t="s">
        <v>158</v>
      </c>
    </row>
    <row r="935" s="14" customFormat="1">
      <c r="A935" s="14"/>
      <c r="B935" s="232"/>
      <c r="C935" s="233"/>
      <c r="D935" s="217" t="s">
        <v>172</v>
      </c>
      <c r="E935" s="234" t="s">
        <v>19</v>
      </c>
      <c r="F935" s="235" t="s">
        <v>719</v>
      </c>
      <c r="G935" s="233"/>
      <c r="H935" s="236">
        <v>0.69999999999999996</v>
      </c>
      <c r="I935" s="237"/>
      <c r="J935" s="233"/>
      <c r="K935" s="233"/>
      <c r="L935" s="238"/>
      <c r="M935" s="239"/>
      <c r="N935" s="240"/>
      <c r="O935" s="240"/>
      <c r="P935" s="240"/>
      <c r="Q935" s="240"/>
      <c r="R935" s="240"/>
      <c r="S935" s="240"/>
      <c r="T935" s="241"/>
      <c r="U935" s="14"/>
      <c r="V935" s="14"/>
      <c r="W935" s="14"/>
      <c r="X935" s="14"/>
      <c r="Y935" s="14"/>
      <c r="Z935" s="14"/>
      <c r="AA935" s="14"/>
      <c r="AB935" s="14"/>
      <c r="AC935" s="14"/>
      <c r="AD935" s="14"/>
      <c r="AE935" s="14"/>
      <c r="AT935" s="242" t="s">
        <v>172</v>
      </c>
      <c r="AU935" s="242" t="s">
        <v>168</v>
      </c>
      <c r="AV935" s="14" t="s">
        <v>168</v>
      </c>
      <c r="AW935" s="14" t="s">
        <v>33</v>
      </c>
      <c r="AX935" s="14" t="s">
        <v>72</v>
      </c>
      <c r="AY935" s="242" t="s">
        <v>158</v>
      </c>
    </row>
    <row r="936" s="15" customFormat="1">
      <c r="A936" s="15"/>
      <c r="B936" s="243"/>
      <c r="C936" s="244"/>
      <c r="D936" s="217" t="s">
        <v>172</v>
      </c>
      <c r="E936" s="245" t="s">
        <v>19</v>
      </c>
      <c r="F936" s="246" t="s">
        <v>176</v>
      </c>
      <c r="G936" s="244"/>
      <c r="H936" s="247">
        <v>29.300000000000001</v>
      </c>
      <c r="I936" s="248"/>
      <c r="J936" s="244"/>
      <c r="K936" s="244"/>
      <c r="L936" s="249"/>
      <c r="M936" s="250"/>
      <c r="N936" s="251"/>
      <c r="O936" s="251"/>
      <c r="P936" s="251"/>
      <c r="Q936" s="251"/>
      <c r="R936" s="251"/>
      <c r="S936" s="251"/>
      <c r="T936" s="252"/>
      <c r="U936" s="15"/>
      <c r="V936" s="15"/>
      <c r="W936" s="15"/>
      <c r="X936" s="15"/>
      <c r="Y936" s="15"/>
      <c r="Z936" s="15"/>
      <c r="AA936" s="15"/>
      <c r="AB936" s="15"/>
      <c r="AC936" s="15"/>
      <c r="AD936" s="15"/>
      <c r="AE936" s="15"/>
      <c r="AT936" s="253" t="s">
        <v>172</v>
      </c>
      <c r="AU936" s="253" t="s">
        <v>168</v>
      </c>
      <c r="AV936" s="15" t="s">
        <v>167</v>
      </c>
      <c r="AW936" s="15" t="s">
        <v>33</v>
      </c>
      <c r="AX936" s="15" t="s">
        <v>80</v>
      </c>
      <c r="AY936" s="253" t="s">
        <v>158</v>
      </c>
    </row>
    <row r="937" s="2" customFormat="1" ht="49.05" customHeight="1">
      <c r="A937" s="38"/>
      <c r="B937" s="39"/>
      <c r="C937" s="204" t="s">
        <v>739</v>
      </c>
      <c r="D937" s="204" t="s">
        <v>162</v>
      </c>
      <c r="E937" s="205" t="s">
        <v>740</v>
      </c>
      <c r="F937" s="206" t="s">
        <v>741</v>
      </c>
      <c r="G937" s="207" t="s">
        <v>742</v>
      </c>
      <c r="H937" s="208">
        <v>52</v>
      </c>
      <c r="I937" s="209"/>
      <c r="J937" s="210">
        <f>ROUND(I937*H937,2)</f>
        <v>0</v>
      </c>
      <c r="K937" s="206" t="s">
        <v>166</v>
      </c>
      <c r="L937" s="44"/>
      <c r="M937" s="211" t="s">
        <v>19</v>
      </c>
      <c r="N937" s="212" t="s">
        <v>44</v>
      </c>
      <c r="O937" s="84"/>
      <c r="P937" s="213">
        <f>O937*H937</f>
        <v>0</v>
      </c>
      <c r="Q937" s="213">
        <v>0</v>
      </c>
      <c r="R937" s="213">
        <f>Q937*H937</f>
        <v>0</v>
      </c>
      <c r="S937" s="213">
        <v>0</v>
      </c>
      <c r="T937" s="214">
        <f>S937*H937</f>
        <v>0</v>
      </c>
      <c r="U937" s="38"/>
      <c r="V937" s="38"/>
      <c r="W937" s="38"/>
      <c r="X937" s="38"/>
      <c r="Y937" s="38"/>
      <c r="Z937" s="38"/>
      <c r="AA937" s="38"/>
      <c r="AB937" s="38"/>
      <c r="AC937" s="38"/>
      <c r="AD937" s="38"/>
      <c r="AE937" s="38"/>
      <c r="AR937" s="215" t="s">
        <v>309</v>
      </c>
      <c r="AT937" s="215" t="s">
        <v>162</v>
      </c>
      <c r="AU937" s="215" t="s">
        <v>168</v>
      </c>
      <c r="AY937" s="17" t="s">
        <v>158</v>
      </c>
      <c r="BE937" s="216">
        <f>IF(N937="základní",J937,0)</f>
        <v>0</v>
      </c>
      <c r="BF937" s="216">
        <f>IF(N937="snížená",J937,0)</f>
        <v>0</v>
      </c>
      <c r="BG937" s="216">
        <f>IF(N937="zákl. přenesená",J937,0)</f>
        <v>0</v>
      </c>
      <c r="BH937" s="216">
        <f>IF(N937="sníž. přenesená",J937,0)</f>
        <v>0</v>
      </c>
      <c r="BI937" s="216">
        <f>IF(N937="nulová",J937,0)</f>
        <v>0</v>
      </c>
      <c r="BJ937" s="17" t="s">
        <v>168</v>
      </c>
      <c r="BK937" s="216">
        <f>ROUND(I937*H937,2)</f>
        <v>0</v>
      </c>
      <c r="BL937" s="17" t="s">
        <v>309</v>
      </c>
      <c r="BM937" s="215" t="s">
        <v>743</v>
      </c>
    </row>
    <row r="938" s="13" customFormat="1">
      <c r="A938" s="13"/>
      <c r="B938" s="222"/>
      <c r="C938" s="223"/>
      <c r="D938" s="217" t="s">
        <v>172</v>
      </c>
      <c r="E938" s="224" t="s">
        <v>19</v>
      </c>
      <c r="F938" s="225" t="s">
        <v>714</v>
      </c>
      <c r="G938" s="223"/>
      <c r="H938" s="224" t="s">
        <v>19</v>
      </c>
      <c r="I938" s="226"/>
      <c r="J938" s="223"/>
      <c r="K938" s="223"/>
      <c r="L938" s="227"/>
      <c r="M938" s="228"/>
      <c r="N938" s="229"/>
      <c r="O938" s="229"/>
      <c r="P938" s="229"/>
      <c r="Q938" s="229"/>
      <c r="R938" s="229"/>
      <c r="S938" s="229"/>
      <c r="T938" s="230"/>
      <c r="U938" s="13"/>
      <c r="V938" s="13"/>
      <c r="W938" s="13"/>
      <c r="X938" s="13"/>
      <c r="Y938" s="13"/>
      <c r="Z938" s="13"/>
      <c r="AA938" s="13"/>
      <c r="AB938" s="13"/>
      <c r="AC938" s="13"/>
      <c r="AD938" s="13"/>
      <c r="AE938" s="13"/>
      <c r="AT938" s="231" t="s">
        <v>172</v>
      </c>
      <c r="AU938" s="231" t="s">
        <v>168</v>
      </c>
      <c r="AV938" s="13" t="s">
        <v>80</v>
      </c>
      <c r="AW938" s="13" t="s">
        <v>33</v>
      </c>
      <c r="AX938" s="13" t="s">
        <v>72</v>
      </c>
      <c r="AY938" s="231" t="s">
        <v>158</v>
      </c>
    </row>
    <row r="939" s="14" customFormat="1">
      <c r="A939" s="14"/>
      <c r="B939" s="232"/>
      <c r="C939" s="233"/>
      <c r="D939" s="217" t="s">
        <v>172</v>
      </c>
      <c r="E939" s="234" t="s">
        <v>19</v>
      </c>
      <c r="F939" s="235" t="s">
        <v>744</v>
      </c>
      <c r="G939" s="233"/>
      <c r="H939" s="236">
        <v>12</v>
      </c>
      <c r="I939" s="237"/>
      <c r="J939" s="233"/>
      <c r="K939" s="233"/>
      <c r="L939" s="238"/>
      <c r="M939" s="239"/>
      <c r="N939" s="240"/>
      <c r="O939" s="240"/>
      <c r="P939" s="240"/>
      <c r="Q939" s="240"/>
      <c r="R939" s="240"/>
      <c r="S939" s="240"/>
      <c r="T939" s="241"/>
      <c r="U939" s="14"/>
      <c r="V939" s="14"/>
      <c r="W939" s="14"/>
      <c r="X939" s="14"/>
      <c r="Y939" s="14"/>
      <c r="Z939" s="14"/>
      <c r="AA939" s="14"/>
      <c r="AB939" s="14"/>
      <c r="AC939" s="14"/>
      <c r="AD939" s="14"/>
      <c r="AE939" s="14"/>
      <c r="AT939" s="242" t="s">
        <v>172</v>
      </c>
      <c r="AU939" s="242" t="s">
        <v>168</v>
      </c>
      <c r="AV939" s="14" t="s">
        <v>168</v>
      </c>
      <c r="AW939" s="14" t="s">
        <v>33</v>
      </c>
      <c r="AX939" s="14" t="s">
        <v>72</v>
      </c>
      <c r="AY939" s="242" t="s">
        <v>158</v>
      </c>
    </row>
    <row r="940" s="14" customFormat="1">
      <c r="A940" s="14"/>
      <c r="B940" s="232"/>
      <c r="C940" s="233"/>
      <c r="D940" s="217" t="s">
        <v>172</v>
      </c>
      <c r="E940" s="234" t="s">
        <v>19</v>
      </c>
      <c r="F940" s="235" t="s">
        <v>745</v>
      </c>
      <c r="G940" s="233"/>
      <c r="H940" s="236">
        <v>24</v>
      </c>
      <c r="I940" s="237"/>
      <c r="J940" s="233"/>
      <c r="K940" s="233"/>
      <c r="L940" s="238"/>
      <c r="M940" s="239"/>
      <c r="N940" s="240"/>
      <c r="O940" s="240"/>
      <c r="P940" s="240"/>
      <c r="Q940" s="240"/>
      <c r="R940" s="240"/>
      <c r="S940" s="240"/>
      <c r="T940" s="241"/>
      <c r="U940" s="14"/>
      <c r="V940" s="14"/>
      <c r="W940" s="14"/>
      <c r="X940" s="14"/>
      <c r="Y940" s="14"/>
      <c r="Z940" s="14"/>
      <c r="AA940" s="14"/>
      <c r="AB940" s="14"/>
      <c r="AC940" s="14"/>
      <c r="AD940" s="14"/>
      <c r="AE940" s="14"/>
      <c r="AT940" s="242" t="s">
        <v>172</v>
      </c>
      <c r="AU940" s="242" t="s">
        <v>168</v>
      </c>
      <c r="AV940" s="14" t="s">
        <v>168</v>
      </c>
      <c r="AW940" s="14" t="s">
        <v>33</v>
      </c>
      <c r="AX940" s="14" t="s">
        <v>72</v>
      </c>
      <c r="AY940" s="242" t="s">
        <v>158</v>
      </c>
    </row>
    <row r="941" s="14" customFormat="1">
      <c r="A941" s="14"/>
      <c r="B941" s="232"/>
      <c r="C941" s="233"/>
      <c r="D941" s="217" t="s">
        <v>172</v>
      </c>
      <c r="E941" s="234" t="s">
        <v>19</v>
      </c>
      <c r="F941" s="235" t="s">
        <v>746</v>
      </c>
      <c r="G941" s="233"/>
      <c r="H941" s="236">
        <v>4</v>
      </c>
      <c r="I941" s="237"/>
      <c r="J941" s="233"/>
      <c r="K941" s="233"/>
      <c r="L941" s="238"/>
      <c r="M941" s="239"/>
      <c r="N941" s="240"/>
      <c r="O941" s="240"/>
      <c r="P941" s="240"/>
      <c r="Q941" s="240"/>
      <c r="R941" s="240"/>
      <c r="S941" s="240"/>
      <c r="T941" s="241"/>
      <c r="U941" s="14"/>
      <c r="V941" s="14"/>
      <c r="W941" s="14"/>
      <c r="X941" s="14"/>
      <c r="Y941" s="14"/>
      <c r="Z941" s="14"/>
      <c r="AA941" s="14"/>
      <c r="AB941" s="14"/>
      <c r="AC941" s="14"/>
      <c r="AD941" s="14"/>
      <c r="AE941" s="14"/>
      <c r="AT941" s="242" t="s">
        <v>172</v>
      </c>
      <c r="AU941" s="242" t="s">
        <v>168</v>
      </c>
      <c r="AV941" s="14" t="s">
        <v>168</v>
      </c>
      <c r="AW941" s="14" t="s">
        <v>33</v>
      </c>
      <c r="AX941" s="14" t="s">
        <v>72</v>
      </c>
      <c r="AY941" s="242" t="s">
        <v>158</v>
      </c>
    </row>
    <row r="942" s="14" customFormat="1">
      <c r="A942" s="14"/>
      <c r="B942" s="232"/>
      <c r="C942" s="233"/>
      <c r="D942" s="217" t="s">
        <v>172</v>
      </c>
      <c r="E942" s="234" t="s">
        <v>19</v>
      </c>
      <c r="F942" s="235" t="s">
        <v>746</v>
      </c>
      <c r="G942" s="233"/>
      <c r="H942" s="236">
        <v>4</v>
      </c>
      <c r="I942" s="237"/>
      <c r="J942" s="233"/>
      <c r="K942" s="233"/>
      <c r="L942" s="238"/>
      <c r="M942" s="239"/>
      <c r="N942" s="240"/>
      <c r="O942" s="240"/>
      <c r="P942" s="240"/>
      <c r="Q942" s="240"/>
      <c r="R942" s="240"/>
      <c r="S942" s="240"/>
      <c r="T942" s="241"/>
      <c r="U942" s="14"/>
      <c r="V942" s="14"/>
      <c r="W942" s="14"/>
      <c r="X942" s="14"/>
      <c r="Y942" s="14"/>
      <c r="Z942" s="14"/>
      <c r="AA942" s="14"/>
      <c r="AB942" s="14"/>
      <c r="AC942" s="14"/>
      <c r="AD942" s="14"/>
      <c r="AE942" s="14"/>
      <c r="AT942" s="242" t="s">
        <v>172</v>
      </c>
      <c r="AU942" s="242" t="s">
        <v>168</v>
      </c>
      <c r="AV942" s="14" t="s">
        <v>168</v>
      </c>
      <c r="AW942" s="14" t="s">
        <v>33</v>
      </c>
      <c r="AX942" s="14" t="s">
        <v>72</v>
      </c>
      <c r="AY942" s="242" t="s">
        <v>158</v>
      </c>
    </row>
    <row r="943" s="14" customFormat="1">
      <c r="A943" s="14"/>
      <c r="B943" s="232"/>
      <c r="C943" s="233"/>
      <c r="D943" s="217" t="s">
        <v>172</v>
      </c>
      <c r="E943" s="234" t="s">
        <v>19</v>
      </c>
      <c r="F943" s="235" t="s">
        <v>746</v>
      </c>
      <c r="G943" s="233"/>
      <c r="H943" s="236">
        <v>4</v>
      </c>
      <c r="I943" s="237"/>
      <c r="J943" s="233"/>
      <c r="K943" s="233"/>
      <c r="L943" s="238"/>
      <c r="M943" s="239"/>
      <c r="N943" s="240"/>
      <c r="O943" s="240"/>
      <c r="P943" s="240"/>
      <c r="Q943" s="240"/>
      <c r="R943" s="240"/>
      <c r="S943" s="240"/>
      <c r="T943" s="241"/>
      <c r="U943" s="14"/>
      <c r="V943" s="14"/>
      <c r="W943" s="14"/>
      <c r="X943" s="14"/>
      <c r="Y943" s="14"/>
      <c r="Z943" s="14"/>
      <c r="AA943" s="14"/>
      <c r="AB943" s="14"/>
      <c r="AC943" s="14"/>
      <c r="AD943" s="14"/>
      <c r="AE943" s="14"/>
      <c r="AT943" s="242" t="s">
        <v>172</v>
      </c>
      <c r="AU943" s="242" t="s">
        <v>168</v>
      </c>
      <c r="AV943" s="14" t="s">
        <v>168</v>
      </c>
      <c r="AW943" s="14" t="s">
        <v>33</v>
      </c>
      <c r="AX943" s="14" t="s">
        <v>72</v>
      </c>
      <c r="AY943" s="242" t="s">
        <v>158</v>
      </c>
    </row>
    <row r="944" s="14" customFormat="1">
      <c r="A944" s="14"/>
      <c r="B944" s="232"/>
      <c r="C944" s="233"/>
      <c r="D944" s="217" t="s">
        <v>172</v>
      </c>
      <c r="E944" s="234" t="s">
        <v>19</v>
      </c>
      <c r="F944" s="235" t="s">
        <v>746</v>
      </c>
      <c r="G944" s="233"/>
      <c r="H944" s="236">
        <v>4</v>
      </c>
      <c r="I944" s="237"/>
      <c r="J944" s="233"/>
      <c r="K944" s="233"/>
      <c r="L944" s="238"/>
      <c r="M944" s="239"/>
      <c r="N944" s="240"/>
      <c r="O944" s="240"/>
      <c r="P944" s="240"/>
      <c r="Q944" s="240"/>
      <c r="R944" s="240"/>
      <c r="S944" s="240"/>
      <c r="T944" s="241"/>
      <c r="U944" s="14"/>
      <c r="V944" s="14"/>
      <c r="W944" s="14"/>
      <c r="X944" s="14"/>
      <c r="Y944" s="14"/>
      <c r="Z944" s="14"/>
      <c r="AA944" s="14"/>
      <c r="AB944" s="14"/>
      <c r="AC944" s="14"/>
      <c r="AD944" s="14"/>
      <c r="AE944" s="14"/>
      <c r="AT944" s="242" t="s">
        <v>172</v>
      </c>
      <c r="AU944" s="242" t="s">
        <v>168</v>
      </c>
      <c r="AV944" s="14" t="s">
        <v>168</v>
      </c>
      <c r="AW944" s="14" t="s">
        <v>33</v>
      </c>
      <c r="AX944" s="14" t="s">
        <v>72</v>
      </c>
      <c r="AY944" s="242" t="s">
        <v>158</v>
      </c>
    </row>
    <row r="945" s="15" customFormat="1">
      <c r="A945" s="15"/>
      <c r="B945" s="243"/>
      <c r="C945" s="244"/>
      <c r="D945" s="217" t="s">
        <v>172</v>
      </c>
      <c r="E945" s="245" t="s">
        <v>19</v>
      </c>
      <c r="F945" s="246" t="s">
        <v>176</v>
      </c>
      <c r="G945" s="244"/>
      <c r="H945" s="247">
        <v>52</v>
      </c>
      <c r="I945" s="248"/>
      <c r="J945" s="244"/>
      <c r="K945" s="244"/>
      <c r="L945" s="249"/>
      <c r="M945" s="250"/>
      <c r="N945" s="251"/>
      <c r="O945" s="251"/>
      <c r="P945" s="251"/>
      <c r="Q945" s="251"/>
      <c r="R945" s="251"/>
      <c r="S945" s="251"/>
      <c r="T945" s="252"/>
      <c r="U945" s="15"/>
      <c r="V945" s="15"/>
      <c r="W945" s="15"/>
      <c r="X945" s="15"/>
      <c r="Y945" s="15"/>
      <c r="Z945" s="15"/>
      <c r="AA945" s="15"/>
      <c r="AB945" s="15"/>
      <c r="AC945" s="15"/>
      <c r="AD945" s="15"/>
      <c r="AE945" s="15"/>
      <c r="AT945" s="253" t="s">
        <v>172</v>
      </c>
      <c r="AU945" s="253" t="s">
        <v>168</v>
      </c>
      <c r="AV945" s="15" t="s">
        <v>167</v>
      </c>
      <c r="AW945" s="15" t="s">
        <v>33</v>
      </c>
      <c r="AX945" s="15" t="s">
        <v>80</v>
      </c>
      <c r="AY945" s="253" t="s">
        <v>158</v>
      </c>
    </row>
    <row r="946" s="2" customFormat="1" ht="24.15" customHeight="1">
      <c r="A946" s="38"/>
      <c r="B946" s="39"/>
      <c r="C946" s="204" t="s">
        <v>747</v>
      </c>
      <c r="D946" s="204" t="s">
        <v>162</v>
      </c>
      <c r="E946" s="205" t="s">
        <v>748</v>
      </c>
      <c r="F946" s="206" t="s">
        <v>749</v>
      </c>
      <c r="G946" s="207" t="s">
        <v>284</v>
      </c>
      <c r="H946" s="208">
        <v>52</v>
      </c>
      <c r="I946" s="209"/>
      <c r="J946" s="210">
        <f>ROUND(I946*H946,2)</f>
        <v>0</v>
      </c>
      <c r="K946" s="206" t="s">
        <v>166</v>
      </c>
      <c r="L946" s="44"/>
      <c r="M946" s="211" t="s">
        <v>19</v>
      </c>
      <c r="N946" s="212" t="s">
        <v>44</v>
      </c>
      <c r="O946" s="84"/>
      <c r="P946" s="213">
        <f>O946*H946</f>
        <v>0</v>
      </c>
      <c r="Q946" s="213">
        <v>0.0016900000000000001</v>
      </c>
      <c r="R946" s="213">
        <f>Q946*H946</f>
        <v>0.08788</v>
      </c>
      <c r="S946" s="213">
        <v>0</v>
      </c>
      <c r="T946" s="214">
        <f>S946*H946</f>
        <v>0</v>
      </c>
      <c r="U946" s="38"/>
      <c r="V946" s="38"/>
      <c r="W946" s="38"/>
      <c r="X946" s="38"/>
      <c r="Y946" s="38"/>
      <c r="Z946" s="38"/>
      <c r="AA946" s="38"/>
      <c r="AB946" s="38"/>
      <c r="AC946" s="38"/>
      <c r="AD946" s="38"/>
      <c r="AE946" s="38"/>
      <c r="AR946" s="215" t="s">
        <v>309</v>
      </c>
      <c r="AT946" s="215" t="s">
        <v>162</v>
      </c>
      <c r="AU946" s="215" t="s">
        <v>168</v>
      </c>
      <c r="AY946" s="17" t="s">
        <v>158</v>
      </c>
      <c r="BE946" s="216">
        <f>IF(N946="základní",J946,0)</f>
        <v>0</v>
      </c>
      <c r="BF946" s="216">
        <f>IF(N946="snížená",J946,0)</f>
        <v>0</v>
      </c>
      <c r="BG946" s="216">
        <f>IF(N946="zákl. přenesená",J946,0)</f>
        <v>0</v>
      </c>
      <c r="BH946" s="216">
        <f>IF(N946="sníž. přenesená",J946,0)</f>
        <v>0</v>
      </c>
      <c r="BI946" s="216">
        <f>IF(N946="nulová",J946,0)</f>
        <v>0</v>
      </c>
      <c r="BJ946" s="17" t="s">
        <v>168</v>
      </c>
      <c r="BK946" s="216">
        <f>ROUND(I946*H946,2)</f>
        <v>0</v>
      </c>
      <c r="BL946" s="17" t="s">
        <v>309</v>
      </c>
      <c r="BM946" s="215" t="s">
        <v>750</v>
      </c>
    </row>
    <row r="947" s="13" customFormat="1">
      <c r="A947" s="13"/>
      <c r="B947" s="222"/>
      <c r="C947" s="223"/>
      <c r="D947" s="217" t="s">
        <v>172</v>
      </c>
      <c r="E947" s="224" t="s">
        <v>19</v>
      </c>
      <c r="F947" s="225" t="s">
        <v>724</v>
      </c>
      <c r="G947" s="223"/>
      <c r="H947" s="224" t="s">
        <v>19</v>
      </c>
      <c r="I947" s="226"/>
      <c r="J947" s="223"/>
      <c r="K947" s="223"/>
      <c r="L947" s="227"/>
      <c r="M947" s="228"/>
      <c r="N947" s="229"/>
      <c r="O947" s="229"/>
      <c r="P947" s="229"/>
      <c r="Q947" s="229"/>
      <c r="R947" s="229"/>
      <c r="S947" s="229"/>
      <c r="T947" s="230"/>
      <c r="U947" s="13"/>
      <c r="V947" s="13"/>
      <c r="W947" s="13"/>
      <c r="X947" s="13"/>
      <c r="Y947" s="13"/>
      <c r="Z947" s="13"/>
      <c r="AA947" s="13"/>
      <c r="AB947" s="13"/>
      <c r="AC947" s="13"/>
      <c r="AD947" s="13"/>
      <c r="AE947" s="13"/>
      <c r="AT947" s="231" t="s">
        <v>172</v>
      </c>
      <c r="AU947" s="231" t="s">
        <v>168</v>
      </c>
      <c r="AV947" s="13" t="s">
        <v>80</v>
      </c>
      <c r="AW947" s="13" t="s">
        <v>33</v>
      </c>
      <c r="AX947" s="13" t="s">
        <v>72</v>
      </c>
      <c r="AY947" s="231" t="s">
        <v>158</v>
      </c>
    </row>
    <row r="948" s="14" customFormat="1">
      <c r="A948" s="14"/>
      <c r="B948" s="232"/>
      <c r="C948" s="233"/>
      <c r="D948" s="217" t="s">
        <v>172</v>
      </c>
      <c r="E948" s="234" t="s">
        <v>19</v>
      </c>
      <c r="F948" s="235" t="s">
        <v>725</v>
      </c>
      <c r="G948" s="233"/>
      <c r="H948" s="236">
        <v>37</v>
      </c>
      <c r="I948" s="237"/>
      <c r="J948" s="233"/>
      <c r="K948" s="233"/>
      <c r="L948" s="238"/>
      <c r="M948" s="239"/>
      <c r="N948" s="240"/>
      <c r="O948" s="240"/>
      <c r="P948" s="240"/>
      <c r="Q948" s="240"/>
      <c r="R948" s="240"/>
      <c r="S948" s="240"/>
      <c r="T948" s="241"/>
      <c r="U948" s="14"/>
      <c r="V948" s="14"/>
      <c r="W948" s="14"/>
      <c r="X948" s="14"/>
      <c r="Y948" s="14"/>
      <c r="Z948" s="14"/>
      <c r="AA948" s="14"/>
      <c r="AB948" s="14"/>
      <c r="AC948" s="14"/>
      <c r="AD948" s="14"/>
      <c r="AE948" s="14"/>
      <c r="AT948" s="242" t="s">
        <v>172</v>
      </c>
      <c r="AU948" s="242" t="s">
        <v>168</v>
      </c>
      <c r="AV948" s="14" t="s">
        <v>168</v>
      </c>
      <c r="AW948" s="14" t="s">
        <v>33</v>
      </c>
      <c r="AX948" s="14" t="s">
        <v>72</v>
      </c>
      <c r="AY948" s="242" t="s">
        <v>158</v>
      </c>
    </row>
    <row r="949" s="14" customFormat="1">
      <c r="A949" s="14"/>
      <c r="B949" s="232"/>
      <c r="C949" s="233"/>
      <c r="D949" s="217" t="s">
        <v>172</v>
      </c>
      <c r="E949" s="234" t="s">
        <v>19</v>
      </c>
      <c r="F949" s="235" t="s">
        <v>726</v>
      </c>
      <c r="G949" s="233"/>
      <c r="H949" s="236">
        <v>6</v>
      </c>
      <c r="I949" s="237"/>
      <c r="J949" s="233"/>
      <c r="K949" s="233"/>
      <c r="L949" s="238"/>
      <c r="M949" s="239"/>
      <c r="N949" s="240"/>
      <c r="O949" s="240"/>
      <c r="P949" s="240"/>
      <c r="Q949" s="240"/>
      <c r="R949" s="240"/>
      <c r="S949" s="240"/>
      <c r="T949" s="241"/>
      <c r="U949" s="14"/>
      <c r="V949" s="14"/>
      <c r="W949" s="14"/>
      <c r="X949" s="14"/>
      <c r="Y949" s="14"/>
      <c r="Z949" s="14"/>
      <c r="AA949" s="14"/>
      <c r="AB949" s="14"/>
      <c r="AC949" s="14"/>
      <c r="AD949" s="14"/>
      <c r="AE949" s="14"/>
      <c r="AT949" s="242" t="s">
        <v>172</v>
      </c>
      <c r="AU949" s="242" t="s">
        <v>168</v>
      </c>
      <c r="AV949" s="14" t="s">
        <v>168</v>
      </c>
      <c r="AW949" s="14" t="s">
        <v>33</v>
      </c>
      <c r="AX949" s="14" t="s">
        <v>72</v>
      </c>
      <c r="AY949" s="242" t="s">
        <v>158</v>
      </c>
    </row>
    <row r="950" s="14" customFormat="1">
      <c r="A950" s="14"/>
      <c r="B950" s="232"/>
      <c r="C950" s="233"/>
      <c r="D950" s="217" t="s">
        <v>172</v>
      </c>
      <c r="E950" s="234" t="s">
        <v>19</v>
      </c>
      <c r="F950" s="235" t="s">
        <v>218</v>
      </c>
      <c r="G950" s="233"/>
      <c r="H950" s="236">
        <v>9</v>
      </c>
      <c r="I950" s="237"/>
      <c r="J950" s="233"/>
      <c r="K950" s="233"/>
      <c r="L950" s="238"/>
      <c r="M950" s="239"/>
      <c r="N950" s="240"/>
      <c r="O950" s="240"/>
      <c r="P950" s="240"/>
      <c r="Q950" s="240"/>
      <c r="R950" s="240"/>
      <c r="S950" s="240"/>
      <c r="T950" s="241"/>
      <c r="U950" s="14"/>
      <c r="V950" s="14"/>
      <c r="W950" s="14"/>
      <c r="X950" s="14"/>
      <c r="Y950" s="14"/>
      <c r="Z950" s="14"/>
      <c r="AA950" s="14"/>
      <c r="AB950" s="14"/>
      <c r="AC950" s="14"/>
      <c r="AD950" s="14"/>
      <c r="AE950" s="14"/>
      <c r="AT950" s="242" t="s">
        <v>172</v>
      </c>
      <c r="AU950" s="242" t="s">
        <v>168</v>
      </c>
      <c r="AV950" s="14" t="s">
        <v>168</v>
      </c>
      <c r="AW950" s="14" t="s">
        <v>33</v>
      </c>
      <c r="AX950" s="14" t="s">
        <v>72</v>
      </c>
      <c r="AY950" s="242" t="s">
        <v>158</v>
      </c>
    </row>
    <row r="951" s="15" customFormat="1">
      <c r="A951" s="15"/>
      <c r="B951" s="243"/>
      <c r="C951" s="244"/>
      <c r="D951" s="217" t="s">
        <v>172</v>
      </c>
      <c r="E951" s="245" t="s">
        <v>19</v>
      </c>
      <c r="F951" s="246" t="s">
        <v>176</v>
      </c>
      <c r="G951" s="244"/>
      <c r="H951" s="247">
        <v>52</v>
      </c>
      <c r="I951" s="248"/>
      <c r="J951" s="244"/>
      <c r="K951" s="244"/>
      <c r="L951" s="249"/>
      <c r="M951" s="250"/>
      <c r="N951" s="251"/>
      <c r="O951" s="251"/>
      <c r="P951" s="251"/>
      <c r="Q951" s="251"/>
      <c r="R951" s="251"/>
      <c r="S951" s="251"/>
      <c r="T951" s="252"/>
      <c r="U951" s="15"/>
      <c r="V951" s="15"/>
      <c r="W951" s="15"/>
      <c r="X951" s="15"/>
      <c r="Y951" s="15"/>
      <c r="Z951" s="15"/>
      <c r="AA951" s="15"/>
      <c r="AB951" s="15"/>
      <c r="AC951" s="15"/>
      <c r="AD951" s="15"/>
      <c r="AE951" s="15"/>
      <c r="AT951" s="253" t="s">
        <v>172</v>
      </c>
      <c r="AU951" s="253" t="s">
        <v>168</v>
      </c>
      <c r="AV951" s="15" t="s">
        <v>167</v>
      </c>
      <c r="AW951" s="15" t="s">
        <v>33</v>
      </c>
      <c r="AX951" s="15" t="s">
        <v>80</v>
      </c>
      <c r="AY951" s="253" t="s">
        <v>158</v>
      </c>
    </row>
    <row r="952" s="2" customFormat="1" ht="37.8" customHeight="1">
      <c r="A952" s="38"/>
      <c r="B952" s="39"/>
      <c r="C952" s="204" t="s">
        <v>751</v>
      </c>
      <c r="D952" s="204" t="s">
        <v>162</v>
      </c>
      <c r="E952" s="205" t="s">
        <v>752</v>
      </c>
      <c r="F952" s="206" t="s">
        <v>753</v>
      </c>
      <c r="G952" s="207" t="s">
        <v>742</v>
      </c>
      <c r="H952" s="208">
        <v>2</v>
      </c>
      <c r="I952" s="209"/>
      <c r="J952" s="210">
        <f>ROUND(I952*H952,2)</f>
        <v>0</v>
      </c>
      <c r="K952" s="206" t="s">
        <v>166</v>
      </c>
      <c r="L952" s="44"/>
      <c r="M952" s="211" t="s">
        <v>19</v>
      </c>
      <c r="N952" s="212" t="s">
        <v>44</v>
      </c>
      <c r="O952" s="84"/>
      <c r="P952" s="213">
        <f>O952*H952</f>
        <v>0</v>
      </c>
      <c r="Q952" s="213">
        <v>0.00036000000000000002</v>
      </c>
      <c r="R952" s="213">
        <f>Q952*H952</f>
        <v>0.00072000000000000005</v>
      </c>
      <c r="S952" s="213">
        <v>0</v>
      </c>
      <c r="T952" s="214">
        <f>S952*H952</f>
        <v>0</v>
      </c>
      <c r="U952" s="38"/>
      <c r="V952" s="38"/>
      <c r="W952" s="38"/>
      <c r="X952" s="38"/>
      <c r="Y952" s="38"/>
      <c r="Z952" s="38"/>
      <c r="AA952" s="38"/>
      <c r="AB952" s="38"/>
      <c r="AC952" s="38"/>
      <c r="AD952" s="38"/>
      <c r="AE952" s="38"/>
      <c r="AR952" s="215" t="s">
        <v>309</v>
      </c>
      <c r="AT952" s="215" t="s">
        <v>162</v>
      </c>
      <c r="AU952" s="215" t="s">
        <v>168</v>
      </c>
      <c r="AY952" s="17" t="s">
        <v>158</v>
      </c>
      <c r="BE952" s="216">
        <f>IF(N952="základní",J952,0)</f>
        <v>0</v>
      </c>
      <c r="BF952" s="216">
        <f>IF(N952="snížená",J952,0)</f>
        <v>0</v>
      </c>
      <c r="BG952" s="216">
        <f>IF(N952="zákl. přenesená",J952,0)</f>
        <v>0</v>
      </c>
      <c r="BH952" s="216">
        <f>IF(N952="sníž. přenesená",J952,0)</f>
        <v>0</v>
      </c>
      <c r="BI952" s="216">
        <f>IF(N952="nulová",J952,0)</f>
        <v>0</v>
      </c>
      <c r="BJ952" s="17" t="s">
        <v>168</v>
      </c>
      <c r="BK952" s="216">
        <f>ROUND(I952*H952,2)</f>
        <v>0</v>
      </c>
      <c r="BL952" s="17" t="s">
        <v>309</v>
      </c>
      <c r="BM952" s="215" t="s">
        <v>754</v>
      </c>
    </row>
    <row r="953" s="2" customFormat="1" ht="37.8" customHeight="1">
      <c r="A953" s="38"/>
      <c r="B953" s="39"/>
      <c r="C953" s="204" t="s">
        <v>755</v>
      </c>
      <c r="D953" s="204" t="s">
        <v>162</v>
      </c>
      <c r="E953" s="205" t="s">
        <v>756</v>
      </c>
      <c r="F953" s="206" t="s">
        <v>757</v>
      </c>
      <c r="G953" s="207" t="s">
        <v>284</v>
      </c>
      <c r="H953" s="208">
        <v>16</v>
      </c>
      <c r="I953" s="209"/>
      <c r="J953" s="210">
        <f>ROUND(I953*H953,2)</f>
        <v>0</v>
      </c>
      <c r="K953" s="206" t="s">
        <v>166</v>
      </c>
      <c r="L953" s="44"/>
      <c r="M953" s="211" t="s">
        <v>19</v>
      </c>
      <c r="N953" s="212" t="s">
        <v>44</v>
      </c>
      <c r="O953" s="84"/>
      <c r="P953" s="213">
        <f>O953*H953</f>
        <v>0</v>
      </c>
      <c r="Q953" s="213">
        <v>0.0020999999999999999</v>
      </c>
      <c r="R953" s="213">
        <f>Q953*H953</f>
        <v>0.033599999999999998</v>
      </c>
      <c r="S953" s="213">
        <v>0</v>
      </c>
      <c r="T953" s="214">
        <f>S953*H953</f>
        <v>0</v>
      </c>
      <c r="U953" s="38"/>
      <c r="V953" s="38"/>
      <c r="W953" s="38"/>
      <c r="X953" s="38"/>
      <c r="Y953" s="38"/>
      <c r="Z953" s="38"/>
      <c r="AA953" s="38"/>
      <c r="AB953" s="38"/>
      <c r="AC953" s="38"/>
      <c r="AD953" s="38"/>
      <c r="AE953" s="38"/>
      <c r="AR953" s="215" t="s">
        <v>309</v>
      </c>
      <c r="AT953" s="215" t="s">
        <v>162</v>
      </c>
      <c r="AU953" s="215" t="s">
        <v>168</v>
      </c>
      <c r="AY953" s="17" t="s">
        <v>158</v>
      </c>
      <c r="BE953" s="216">
        <f>IF(N953="základní",J953,0)</f>
        <v>0</v>
      </c>
      <c r="BF953" s="216">
        <f>IF(N953="snížená",J953,0)</f>
        <v>0</v>
      </c>
      <c r="BG953" s="216">
        <f>IF(N953="zákl. přenesená",J953,0)</f>
        <v>0</v>
      </c>
      <c r="BH953" s="216">
        <f>IF(N953="sníž. přenesená",J953,0)</f>
        <v>0</v>
      </c>
      <c r="BI953" s="216">
        <f>IF(N953="nulová",J953,0)</f>
        <v>0</v>
      </c>
      <c r="BJ953" s="17" t="s">
        <v>168</v>
      </c>
      <c r="BK953" s="216">
        <f>ROUND(I953*H953,2)</f>
        <v>0</v>
      </c>
      <c r="BL953" s="17" t="s">
        <v>309</v>
      </c>
      <c r="BM953" s="215" t="s">
        <v>758</v>
      </c>
    </row>
    <row r="954" s="13" customFormat="1">
      <c r="A954" s="13"/>
      <c r="B954" s="222"/>
      <c r="C954" s="223"/>
      <c r="D954" s="217" t="s">
        <v>172</v>
      </c>
      <c r="E954" s="224" t="s">
        <v>19</v>
      </c>
      <c r="F954" s="225" t="s">
        <v>724</v>
      </c>
      <c r="G954" s="223"/>
      <c r="H954" s="224" t="s">
        <v>19</v>
      </c>
      <c r="I954" s="226"/>
      <c r="J954" s="223"/>
      <c r="K954" s="223"/>
      <c r="L954" s="227"/>
      <c r="M954" s="228"/>
      <c r="N954" s="229"/>
      <c r="O954" s="229"/>
      <c r="P954" s="229"/>
      <c r="Q954" s="229"/>
      <c r="R954" s="229"/>
      <c r="S954" s="229"/>
      <c r="T954" s="230"/>
      <c r="U954" s="13"/>
      <c r="V954" s="13"/>
      <c r="W954" s="13"/>
      <c r="X954" s="13"/>
      <c r="Y954" s="13"/>
      <c r="Z954" s="13"/>
      <c r="AA954" s="13"/>
      <c r="AB954" s="13"/>
      <c r="AC954" s="13"/>
      <c r="AD954" s="13"/>
      <c r="AE954" s="13"/>
      <c r="AT954" s="231" t="s">
        <v>172</v>
      </c>
      <c r="AU954" s="231" t="s">
        <v>168</v>
      </c>
      <c r="AV954" s="13" t="s">
        <v>80</v>
      </c>
      <c r="AW954" s="13" t="s">
        <v>33</v>
      </c>
      <c r="AX954" s="13" t="s">
        <v>72</v>
      </c>
      <c r="AY954" s="231" t="s">
        <v>158</v>
      </c>
    </row>
    <row r="955" s="14" customFormat="1">
      <c r="A955" s="14"/>
      <c r="B955" s="232"/>
      <c r="C955" s="233"/>
      <c r="D955" s="217" t="s">
        <v>172</v>
      </c>
      <c r="E955" s="234" t="s">
        <v>19</v>
      </c>
      <c r="F955" s="235" t="s">
        <v>731</v>
      </c>
      <c r="G955" s="233"/>
      <c r="H955" s="236">
        <v>16</v>
      </c>
      <c r="I955" s="237"/>
      <c r="J955" s="233"/>
      <c r="K955" s="233"/>
      <c r="L955" s="238"/>
      <c r="M955" s="239"/>
      <c r="N955" s="240"/>
      <c r="O955" s="240"/>
      <c r="P955" s="240"/>
      <c r="Q955" s="240"/>
      <c r="R955" s="240"/>
      <c r="S955" s="240"/>
      <c r="T955" s="241"/>
      <c r="U955" s="14"/>
      <c r="V955" s="14"/>
      <c r="W955" s="14"/>
      <c r="X955" s="14"/>
      <c r="Y955" s="14"/>
      <c r="Z955" s="14"/>
      <c r="AA955" s="14"/>
      <c r="AB955" s="14"/>
      <c r="AC955" s="14"/>
      <c r="AD955" s="14"/>
      <c r="AE955" s="14"/>
      <c r="AT955" s="242" t="s">
        <v>172</v>
      </c>
      <c r="AU955" s="242" t="s">
        <v>168</v>
      </c>
      <c r="AV955" s="14" t="s">
        <v>168</v>
      </c>
      <c r="AW955" s="14" t="s">
        <v>33</v>
      </c>
      <c r="AX955" s="14" t="s">
        <v>80</v>
      </c>
      <c r="AY955" s="242" t="s">
        <v>158</v>
      </c>
    </row>
    <row r="956" s="2" customFormat="1" ht="37.8" customHeight="1">
      <c r="A956" s="38"/>
      <c r="B956" s="39"/>
      <c r="C956" s="204" t="s">
        <v>759</v>
      </c>
      <c r="D956" s="204" t="s">
        <v>162</v>
      </c>
      <c r="E956" s="205" t="s">
        <v>760</v>
      </c>
      <c r="F956" s="206" t="s">
        <v>761</v>
      </c>
      <c r="G956" s="207" t="s">
        <v>645</v>
      </c>
      <c r="H956" s="264"/>
      <c r="I956" s="209"/>
      <c r="J956" s="210">
        <f>ROUND(I956*H956,2)</f>
        <v>0</v>
      </c>
      <c r="K956" s="206" t="s">
        <v>166</v>
      </c>
      <c r="L956" s="44"/>
      <c r="M956" s="211" t="s">
        <v>19</v>
      </c>
      <c r="N956" s="212" t="s">
        <v>44</v>
      </c>
      <c r="O956" s="84"/>
      <c r="P956" s="213">
        <f>O956*H956</f>
        <v>0</v>
      </c>
      <c r="Q956" s="213">
        <v>0</v>
      </c>
      <c r="R956" s="213">
        <f>Q956*H956</f>
        <v>0</v>
      </c>
      <c r="S956" s="213">
        <v>0</v>
      </c>
      <c r="T956" s="214">
        <f>S956*H956</f>
        <v>0</v>
      </c>
      <c r="U956" s="38"/>
      <c r="V956" s="38"/>
      <c r="W956" s="38"/>
      <c r="X956" s="38"/>
      <c r="Y956" s="38"/>
      <c r="Z956" s="38"/>
      <c r="AA956" s="38"/>
      <c r="AB956" s="38"/>
      <c r="AC956" s="38"/>
      <c r="AD956" s="38"/>
      <c r="AE956" s="38"/>
      <c r="AR956" s="215" t="s">
        <v>309</v>
      </c>
      <c r="AT956" s="215" t="s">
        <v>162</v>
      </c>
      <c r="AU956" s="215" t="s">
        <v>168</v>
      </c>
      <c r="AY956" s="17" t="s">
        <v>158</v>
      </c>
      <c r="BE956" s="216">
        <f>IF(N956="základní",J956,0)</f>
        <v>0</v>
      </c>
      <c r="BF956" s="216">
        <f>IF(N956="snížená",J956,0)</f>
        <v>0</v>
      </c>
      <c r="BG956" s="216">
        <f>IF(N956="zákl. přenesená",J956,0)</f>
        <v>0</v>
      </c>
      <c r="BH956" s="216">
        <f>IF(N956="sníž. přenesená",J956,0)</f>
        <v>0</v>
      </c>
      <c r="BI956" s="216">
        <f>IF(N956="nulová",J956,0)</f>
        <v>0</v>
      </c>
      <c r="BJ956" s="17" t="s">
        <v>168</v>
      </c>
      <c r="BK956" s="216">
        <f>ROUND(I956*H956,2)</f>
        <v>0</v>
      </c>
      <c r="BL956" s="17" t="s">
        <v>309</v>
      </c>
      <c r="BM956" s="215" t="s">
        <v>762</v>
      </c>
    </row>
    <row r="957" s="2" customFormat="1">
      <c r="A957" s="38"/>
      <c r="B957" s="39"/>
      <c r="C957" s="40"/>
      <c r="D957" s="217" t="s">
        <v>170</v>
      </c>
      <c r="E957" s="40"/>
      <c r="F957" s="218" t="s">
        <v>763</v>
      </c>
      <c r="G957" s="40"/>
      <c r="H957" s="40"/>
      <c r="I957" s="219"/>
      <c r="J957" s="40"/>
      <c r="K957" s="40"/>
      <c r="L957" s="44"/>
      <c r="M957" s="220"/>
      <c r="N957" s="221"/>
      <c r="O957" s="84"/>
      <c r="P957" s="84"/>
      <c r="Q957" s="84"/>
      <c r="R957" s="84"/>
      <c r="S957" s="84"/>
      <c r="T957" s="85"/>
      <c r="U957" s="38"/>
      <c r="V957" s="38"/>
      <c r="W957" s="38"/>
      <c r="X957" s="38"/>
      <c r="Y957" s="38"/>
      <c r="Z957" s="38"/>
      <c r="AA957" s="38"/>
      <c r="AB957" s="38"/>
      <c r="AC957" s="38"/>
      <c r="AD957" s="38"/>
      <c r="AE957" s="38"/>
      <c r="AT957" s="17" t="s">
        <v>170</v>
      </c>
      <c r="AU957" s="17" t="s">
        <v>168</v>
      </c>
    </row>
    <row r="958" s="12" customFormat="1" ht="22.8" customHeight="1">
      <c r="A958" s="12"/>
      <c r="B958" s="188"/>
      <c r="C958" s="189"/>
      <c r="D958" s="190" t="s">
        <v>71</v>
      </c>
      <c r="E958" s="202" t="s">
        <v>764</v>
      </c>
      <c r="F958" s="202" t="s">
        <v>765</v>
      </c>
      <c r="G958" s="189"/>
      <c r="H958" s="189"/>
      <c r="I958" s="192"/>
      <c r="J958" s="203">
        <f>BK958</f>
        <v>0</v>
      </c>
      <c r="K958" s="189"/>
      <c r="L958" s="194"/>
      <c r="M958" s="195"/>
      <c r="N958" s="196"/>
      <c r="O958" s="196"/>
      <c r="P958" s="197">
        <f>SUM(P959:P995)</f>
        <v>0</v>
      </c>
      <c r="Q958" s="196"/>
      <c r="R958" s="197">
        <f>SUM(R959:R995)</f>
        <v>0.2827616</v>
      </c>
      <c r="S958" s="196"/>
      <c r="T958" s="198">
        <f>SUM(T959:T995)</f>
        <v>0</v>
      </c>
      <c r="U958" s="12"/>
      <c r="V958" s="12"/>
      <c r="W958" s="12"/>
      <c r="X958" s="12"/>
      <c r="Y958" s="12"/>
      <c r="Z958" s="12"/>
      <c r="AA958" s="12"/>
      <c r="AB958" s="12"/>
      <c r="AC958" s="12"/>
      <c r="AD958" s="12"/>
      <c r="AE958" s="12"/>
      <c r="AR958" s="199" t="s">
        <v>168</v>
      </c>
      <c r="AT958" s="200" t="s">
        <v>71</v>
      </c>
      <c r="AU958" s="200" t="s">
        <v>80</v>
      </c>
      <c r="AY958" s="199" t="s">
        <v>158</v>
      </c>
      <c r="BK958" s="201">
        <f>SUM(BK959:BK995)</f>
        <v>0</v>
      </c>
    </row>
    <row r="959" s="2" customFormat="1" ht="24.15" customHeight="1">
      <c r="A959" s="38"/>
      <c r="B959" s="39"/>
      <c r="C959" s="204" t="s">
        <v>766</v>
      </c>
      <c r="D959" s="204" t="s">
        <v>162</v>
      </c>
      <c r="E959" s="205" t="s">
        <v>767</v>
      </c>
      <c r="F959" s="206" t="s">
        <v>768</v>
      </c>
      <c r="G959" s="207" t="s">
        <v>742</v>
      </c>
      <c r="H959" s="208">
        <v>20</v>
      </c>
      <c r="I959" s="209"/>
      <c r="J959" s="210">
        <f>ROUND(I959*H959,2)</f>
        <v>0</v>
      </c>
      <c r="K959" s="206" t="s">
        <v>166</v>
      </c>
      <c r="L959" s="44"/>
      <c r="M959" s="211" t="s">
        <v>19</v>
      </c>
      <c r="N959" s="212" t="s">
        <v>44</v>
      </c>
      <c r="O959" s="84"/>
      <c r="P959" s="213">
        <f>O959*H959</f>
        <v>0</v>
      </c>
      <c r="Q959" s="213">
        <v>0.00027</v>
      </c>
      <c r="R959" s="213">
        <f>Q959*H959</f>
        <v>0.0054000000000000003</v>
      </c>
      <c r="S959" s="213">
        <v>0</v>
      </c>
      <c r="T959" s="214">
        <f>S959*H959</f>
        <v>0</v>
      </c>
      <c r="U959" s="38"/>
      <c r="V959" s="38"/>
      <c r="W959" s="38"/>
      <c r="X959" s="38"/>
      <c r="Y959" s="38"/>
      <c r="Z959" s="38"/>
      <c r="AA959" s="38"/>
      <c r="AB959" s="38"/>
      <c r="AC959" s="38"/>
      <c r="AD959" s="38"/>
      <c r="AE959" s="38"/>
      <c r="AR959" s="215" t="s">
        <v>309</v>
      </c>
      <c r="AT959" s="215" t="s">
        <v>162</v>
      </c>
      <c r="AU959" s="215" t="s">
        <v>168</v>
      </c>
      <c r="AY959" s="17" t="s">
        <v>158</v>
      </c>
      <c r="BE959" s="216">
        <f>IF(N959="základní",J959,0)</f>
        <v>0</v>
      </c>
      <c r="BF959" s="216">
        <f>IF(N959="snížená",J959,0)</f>
        <v>0</v>
      </c>
      <c r="BG959" s="216">
        <f>IF(N959="zákl. přenesená",J959,0)</f>
        <v>0</v>
      </c>
      <c r="BH959" s="216">
        <f>IF(N959="sníž. přenesená",J959,0)</f>
        <v>0</v>
      </c>
      <c r="BI959" s="216">
        <f>IF(N959="nulová",J959,0)</f>
        <v>0</v>
      </c>
      <c r="BJ959" s="17" t="s">
        <v>168</v>
      </c>
      <c r="BK959" s="216">
        <f>ROUND(I959*H959,2)</f>
        <v>0</v>
      </c>
      <c r="BL959" s="17" t="s">
        <v>309</v>
      </c>
      <c r="BM959" s="215" t="s">
        <v>769</v>
      </c>
    </row>
    <row r="960" s="2" customFormat="1">
      <c r="A960" s="38"/>
      <c r="B960" s="39"/>
      <c r="C960" s="40"/>
      <c r="D960" s="217" t="s">
        <v>170</v>
      </c>
      <c r="E960" s="40"/>
      <c r="F960" s="218" t="s">
        <v>770</v>
      </c>
      <c r="G960" s="40"/>
      <c r="H960" s="40"/>
      <c r="I960" s="219"/>
      <c r="J960" s="40"/>
      <c r="K960" s="40"/>
      <c r="L960" s="44"/>
      <c r="M960" s="220"/>
      <c r="N960" s="221"/>
      <c r="O960" s="84"/>
      <c r="P960" s="84"/>
      <c r="Q960" s="84"/>
      <c r="R960" s="84"/>
      <c r="S960" s="84"/>
      <c r="T960" s="85"/>
      <c r="U960" s="38"/>
      <c r="V960" s="38"/>
      <c r="W960" s="38"/>
      <c r="X960" s="38"/>
      <c r="Y960" s="38"/>
      <c r="Z960" s="38"/>
      <c r="AA960" s="38"/>
      <c r="AB960" s="38"/>
      <c r="AC960" s="38"/>
      <c r="AD960" s="38"/>
      <c r="AE960" s="38"/>
      <c r="AT960" s="17" t="s">
        <v>170</v>
      </c>
      <c r="AU960" s="17" t="s">
        <v>168</v>
      </c>
    </row>
    <row r="961" s="13" customFormat="1">
      <c r="A961" s="13"/>
      <c r="B961" s="222"/>
      <c r="C961" s="223"/>
      <c r="D961" s="217" t="s">
        <v>172</v>
      </c>
      <c r="E961" s="224" t="s">
        <v>19</v>
      </c>
      <c r="F961" s="225" t="s">
        <v>771</v>
      </c>
      <c r="G961" s="223"/>
      <c r="H961" s="224" t="s">
        <v>19</v>
      </c>
      <c r="I961" s="226"/>
      <c r="J961" s="223"/>
      <c r="K961" s="223"/>
      <c r="L961" s="227"/>
      <c r="M961" s="228"/>
      <c r="N961" s="229"/>
      <c r="O961" s="229"/>
      <c r="P961" s="229"/>
      <c r="Q961" s="229"/>
      <c r="R961" s="229"/>
      <c r="S961" s="229"/>
      <c r="T961" s="230"/>
      <c r="U961" s="13"/>
      <c r="V961" s="13"/>
      <c r="W961" s="13"/>
      <c r="X961" s="13"/>
      <c r="Y961" s="13"/>
      <c r="Z961" s="13"/>
      <c r="AA961" s="13"/>
      <c r="AB961" s="13"/>
      <c r="AC961" s="13"/>
      <c r="AD961" s="13"/>
      <c r="AE961" s="13"/>
      <c r="AT961" s="231" t="s">
        <v>172</v>
      </c>
      <c r="AU961" s="231" t="s">
        <v>168</v>
      </c>
      <c r="AV961" s="13" t="s">
        <v>80</v>
      </c>
      <c r="AW961" s="13" t="s">
        <v>33</v>
      </c>
      <c r="AX961" s="13" t="s">
        <v>72</v>
      </c>
      <c r="AY961" s="231" t="s">
        <v>158</v>
      </c>
    </row>
    <row r="962" s="14" customFormat="1">
      <c r="A962" s="14"/>
      <c r="B962" s="232"/>
      <c r="C962" s="233"/>
      <c r="D962" s="217" t="s">
        <v>172</v>
      </c>
      <c r="E962" s="234" t="s">
        <v>19</v>
      </c>
      <c r="F962" s="235" t="s">
        <v>195</v>
      </c>
      <c r="G962" s="233"/>
      <c r="H962" s="236">
        <v>7</v>
      </c>
      <c r="I962" s="237"/>
      <c r="J962" s="233"/>
      <c r="K962" s="233"/>
      <c r="L962" s="238"/>
      <c r="M962" s="239"/>
      <c r="N962" s="240"/>
      <c r="O962" s="240"/>
      <c r="P962" s="240"/>
      <c r="Q962" s="240"/>
      <c r="R962" s="240"/>
      <c r="S962" s="240"/>
      <c r="T962" s="241"/>
      <c r="U962" s="14"/>
      <c r="V962" s="14"/>
      <c r="W962" s="14"/>
      <c r="X962" s="14"/>
      <c r="Y962" s="14"/>
      <c r="Z962" s="14"/>
      <c r="AA962" s="14"/>
      <c r="AB962" s="14"/>
      <c r="AC962" s="14"/>
      <c r="AD962" s="14"/>
      <c r="AE962" s="14"/>
      <c r="AT962" s="242" t="s">
        <v>172</v>
      </c>
      <c r="AU962" s="242" t="s">
        <v>168</v>
      </c>
      <c r="AV962" s="14" t="s">
        <v>168</v>
      </c>
      <c r="AW962" s="14" t="s">
        <v>33</v>
      </c>
      <c r="AX962" s="14" t="s">
        <v>72</v>
      </c>
      <c r="AY962" s="242" t="s">
        <v>158</v>
      </c>
    </row>
    <row r="963" s="13" customFormat="1">
      <c r="A963" s="13"/>
      <c r="B963" s="222"/>
      <c r="C963" s="223"/>
      <c r="D963" s="217" t="s">
        <v>172</v>
      </c>
      <c r="E963" s="224" t="s">
        <v>19</v>
      </c>
      <c r="F963" s="225" t="s">
        <v>772</v>
      </c>
      <c r="G963" s="223"/>
      <c r="H963" s="224" t="s">
        <v>19</v>
      </c>
      <c r="I963" s="226"/>
      <c r="J963" s="223"/>
      <c r="K963" s="223"/>
      <c r="L963" s="227"/>
      <c r="M963" s="228"/>
      <c r="N963" s="229"/>
      <c r="O963" s="229"/>
      <c r="P963" s="229"/>
      <c r="Q963" s="229"/>
      <c r="R963" s="229"/>
      <c r="S963" s="229"/>
      <c r="T963" s="230"/>
      <c r="U963" s="13"/>
      <c r="V963" s="13"/>
      <c r="W963" s="13"/>
      <c r="X963" s="13"/>
      <c r="Y963" s="13"/>
      <c r="Z963" s="13"/>
      <c r="AA963" s="13"/>
      <c r="AB963" s="13"/>
      <c r="AC963" s="13"/>
      <c r="AD963" s="13"/>
      <c r="AE963" s="13"/>
      <c r="AT963" s="231" t="s">
        <v>172</v>
      </c>
      <c r="AU963" s="231" t="s">
        <v>168</v>
      </c>
      <c r="AV963" s="13" t="s">
        <v>80</v>
      </c>
      <c r="AW963" s="13" t="s">
        <v>33</v>
      </c>
      <c r="AX963" s="13" t="s">
        <v>72</v>
      </c>
      <c r="AY963" s="231" t="s">
        <v>158</v>
      </c>
    </row>
    <row r="964" s="14" customFormat="1">
      <c r="A964" s="14"/>
      <c r="B964" s="232"/>
      <c r="C964" s="233"/>
      <c r="D964" s="217" t="s">
        <v>172</v>
      </c>
      <c r="E964" s="234" t="s">
        <v>19</v>
      </c>
      <c r="F964" s="235" t="s">
        <v>218</v>
      </c>
      <c r="G964" s="233"/>
      <c r="H964" s="236">
        <v>9</v>
      </c>
      <c r="I964" s="237"/>
      <c r="J964" s="233"/>
      <c r="K964" s="233"/>
      <c r="L964" s="238"/>
      <c r="M964" s="239"/>
      <c r="N964" s="240"/>
      <c r="O964" s="240"/>
      <c r="P964" s="240"/>
      <c r="Q964" s="240"/>
      <c r="R964" s="240"/>
      <c r="S964" s="240"/>
      <c r="T964" s="241"/>
      <c r="U964" s="14"/>
      <c r="V964" s="14"/>
      <c r="W964" s="14"/>
      <c r="X964" s="14"/>
      <c r="Y964" s="14"/>
      <c r="Z964" s="14"/>
      <c r="AA964" s="14"/>
      <c r="AB964" s="14"/>
      <c r="AC964" s="14"/>
      <c r="AD964" s="14"/>
      <c r="AE964" s="14"/>
      <c r="AT964" s="242" t="s">
        <v>172</v>
      </c>
      <c r="AU964" s="242" t="s">
        <v>168</v>
      </c>
      <c r="AV964" s="14" t="s">
        <v>168</v>
      </c>
      <c r="AW964" s="14" t="s">
        <v>33</v>
      </c>
      <c r="AX964" s="14" t="s">
        <v>72</v>
      </c>
      <c r="AY964" s="242" t="s">
        <v>158</v>
      </c>
    </row>
    <row r="965" s="13" customFormat="1">
      <c r="A965" s="13"/>
      <c r="B965" s="222"/>
      <c r="C965" s="223"/>
      <c r="D965" s="217" t="s">
        <v>172</v>
      </c>
      <c r="E965" s="224" t="s">
        <v>19</v>
      </c>
      <c r="F965" s="225" t="s">
        <v>773</v>
      </c>
      <c r="G965" s="223"/>
      <c r="H965" s="224" t="s">
        <v>19</v>
      </c>
      <c r="I965" s="226"/>
      <c r="J965" s="223"/>
      <c r="K965" s="223"/>
      <c r="L965" s="227"/>
      <c r="M965" s="228"/>
      <c r="N965" s="229"/>
      <c r="O965" s="229"/>
      <c r="P965" s="229"/>
      <c r="Q965" s="229"/>
      <c r="R965" s="229"/>
      <c r="S965" s="229"/>
      <c r="T965" s="230"/>
      <c r="U965" s="13"/>
      <c r="V965" s="13"/>
      <c r="W965" s="13"/>
      <c r="X965" s="13"/>
      <c r="Y965" s="13"/>
      <c r="Z965" s="13"/>
      <c r="AA965" s="13"/>
      <c r="AB965" s="13"/>
      <c r="AC965" s="13"/>
      <c r="AD965" s="13"/>
      <c r="AE965" s="13"/>
      <c r="AT965" s="231" t="s">
        <v>172</v>
      </c>
      <c r="AU965" s="231" t="s">
        <v>168</v>
      </c>
      <c r="AV965" s="13" t="s">
        <v>80</v>
      </c>
      <c r="AW965" s="13" t="s">
        <v>33</v>
      </c>
      <c r="AX965" s="13" t="s">
        <v>72</v>
      </c>
      <c r="AY965" s="231" t="s">
        <v>158</v>
      </c>
    </row>
    <row r="966" s="14" customFormat="1">
      <c r="A966" s="14"/>
      <c r="B966" s="232"/>
      <c r="C966" s="233"/>
      <c r="D966" s="217" t="s">
        <v>172</v>
      </c>
      <c r="E966" s="234" t="s">
        <v>19</v>
      </c>
      <c r="F966" s="235" t="s">
        <v>168</v>
      </c>
      <c r="G966" s="233"/>
      <c r="H966" s="236">
        <v>2</v>
      </c>
      <c r="I966" s="237"/>
      <c r="J966" s="233"/>
      <c r="K966" s="233"/>
      <c r="L966" s="238"/>
      <c r="M966" s="239"/>
      <c r="N966" s="240"/>
      <c r="O966" s="240"/>
      <c r="P966" s="240"/>
      <c r="Q966" s="240"/>
      <c r="R966" s="240"/>
      <c r="S966" s="240"/>
      <c r="T966" s="241"/>
      <c r="U966" s="14"/>
      <c r="V966" s="14"/>
      <c r="W966" s="14"/>
      <c r="X966" s="14"/>
      <c r="Y966" s="14"/>
      <c r="Z966" s="14"/>
      <c r="AA966" s="14"/>
      <c r="AB966" s="14"/>
      <c r="AC966" s="14"/>
      <c r="AD966" s="14"/>
      <c r="AE966" s="14"/>
      <c r="AT966" s="242" t="s">
        <v>172</v>
      </c>
      <c r="AU966" s="242" t="s">
        <v>168</v>
      </c>
      <c r="AV966" s="14" t="s">
        <v>168</v>
      </c>
      <c r="AW966" s="14" t="s">
        <v>33</v>
      </c>
      <c r="AX966" s="14" t="s">
        <v>72</v>
      </c>
      <c r="AY966" s="242" t="s">
        <v>158</v>
      </c>
    </row>
    <row r="967" s="13" customFormat="1">
      <c r="A967" s="13"/>
      <c r="B967" s="222"/>
      <c r="C967" s="223"/>
      <c r="D967" s="217" t="s">
        <v>172</v>
      </c>
      <c r="E967" s="224" t="s">
        <v>19</v>
      </c>
      <c r="F967" s="225" t="s">
        <v>774</v>
      </c>
      <c r="G967" s="223"/>
      <c r="H967" s="224" t="s">
        <v>19</v>
      </c>
      <c r="I967" s="226"/>
      <c r="J967" s="223"/>
      <c r="K967" s="223"/>
      <c r="L967" s="227"/>
      <c r="M967" s="228"/>
      <c r="N967" s="229"/>
      <c r="O967" s="229"/>
      <c r="P967" s="229"/>
      <c r="Q967" s="229"/>
      <c r="R967" s="229"/>
      <c r="S967" s="229"/>
      <c r="T967" s="230"/>
      <c r="U967" s="13"/>
      <c r="V967" s="13"/>
      <c r="W967" s="13"/>
      <c r="X967" s="13"/>
      <c r="Y967" s="13"/>
      <c r="Z967" s="13"/>
      <c r="AA967" s="13"/>
      <c r="AB967" s="13"/>
      <c r="AC967" s="13"/>
      <c r="AD967" s="13"/>
      <c r="AE967" s="13"/>
      <c r="AT967" s="231" t="s">
        <v>172</v>
      </c>
      <c r="AU967" s="231" t="s">
        <v>168</v>
      </c>
      <c r="AV967" s="13" t="s">
        <v>80</v>
      </c>
      <c r="AW967" s="13" t="s">
        <v>33</v>
      </c>
      <c r="AX967" s="13" t="s">
        <v>72</v>
      </c>
      <c r="AY967" s="231" t="s">
        <v>158</v>
      </c>
    </row>
    <row r="968" s="14" customFormat="1">
      <c r="A968" s="14"/>
      <c r="B968" s="232"/>
      <c r="C968" s="233"/>
      <c r="D968" s="217" t="s">
        <v>172</v>
      </c>
      <c r="E968" s="234" t="s">
        <v>19</v>
      </c>
      <c r="F968" s="235" t="s">
        <v>168</v>
      </c>
      <c r="G968" s="233"/>
      <c r="H968" s="236">
        <v>2</v>
      </c>
      <c r="I968" s="237"/>
      <c r="J968" s="233"/>
      <c r="K968" s="233"/>
      <c r="L968" s="238"/>
      <c r="M968" s="239"/>
      <c r="N968" s="240"/>
      <c r="O968" s="240"/>
      <c r="P968" s="240"/>
      <c r="Q968" s="240"/>
      <c r="R968" s="240"/>
      <c r="S968" s="240"/>
      <c r="T968" s="241"/>
      <c r="U968" s="14"/>
      <c r="V968" s="14"/>
      <c r="W968" s="14"/>
      <c r="X968" s="14"/>
      <c r="Y968" s="14"/>
      <c r="Z968" s="14"/>
      <c r="AA968" s="14"/>
      <c r="AB968" s="14"/>
      <c r="AC968" s="14"/>
      <c r="AD968" s="14"/>
      <c r="AE968" s="14"/>
      <c r="AT968" s="242" t="s">
        <v>172</v>
      </c>
      <c r="AU968" s="242" t="s">
        <v>168</v>
      </c>
      <c r="AV968" s="14" t="s">
        <v>168</v>
      </c>
      <c r="AW968" s="14" t="s">
        <v>33</v>
      </c>
      <c r="AX968" s="14" t="s">
        <v>72</v>
      </c>
      <c r="AY968" s="242" t="s">
        <v>158</v>
      </c>
    </row>
    <row r="969" s="15" customFormat="1">
      <c r="A969" s="15"/>
      <c r="B969" s="243"/>
      <c r="C969" s="244"/>
      <c r="D969" s="217" t="s">
        <v>172</v>
      </c>
      <c r="E969" s="245" t="s">
        <v>19</v>
      </c>
      <c r="F969" s="246" t="s">
        <v>176</v>
      </c>
      <c r="G969" s="244"/>
      <c r="H969" s="247">
        <v>20</v>
      </c>
      <c r="I969" s="248"/>
      <c r="J969" s="244"/>
      <c r="K969" s="244"/>
      <c r="L969" s="249"/>
      <c r="M969" s="250"/>
      <c r="N969" s="251"/>
      <c r="O969" s="251"/>
      <c r="P969" s="251"/>
      <c r="Q969" s="251"/>
      <c r="R969" s="251"/>
      <c r="S969" s="251"/>
      <c r="T969" s="252"/>
      <c r="U969" s="15"/>
      <c r="V969" s="15"/>
      <c r="W969" s="15"/>
      <c r="X969" s="15"/>
      <c r="Y969" s="15"/>
      <c r="Z969" s="15"/>
      <c r="AA969" s="15"/>
      <c r="AB969" s="15"/>
      <c r="AC969" s="15"/>
      <c r="AD969" s="15"/>
      <c r="AE969" s="15"/>
      <c r="AT969" s="253" t="s">
        <v>172</v>
      </c>
      <c r="AU969" s="253" t="s">
        <v>168</v>
      </c>
      <c r="AV969" s="15" t="s">
        <v>167</v>
      </c>
      <c r="AW969" s="15" t="s">
        <v>33</v>
      </c>
      <c r="AX969" s="15" t="s">
        <v>80</v>
      </c>
      <c r="AY969" s="253" t="s">
        <v>158</v>
      </c>
    </row>
    <row r="970" s="2" customFormat="1" ht="24.15" customHeight="1">
      <c r="A970" s="38"/>
      <c r="B970" s="39"/>
      <c r="C970" s="254" t="s">
        <v>775</v>
      </c>
      <c r="D970" s="254" t="s">
        <v>205</v>
      </c>
      <c r="E970" s="255" t="s">
        <v>776</v>
      </c>
      <c r="F970" s="256" t="s">
        <v>777</v>
      </c>
      <c r="G970" s="257" t="s">
        <v>165</v>
      </c>
      <c r="H970" s="258">
        <v>5.0300000000000002</v>
      </c>
      <c r="I970" s="259"/>
      <c r="J970" s="260">
        <f>ROUND(I970*H970,2)</f>
        <v>0</v>
      </c>
      <c r="K970" s="256" t="s">
        <v>166</v>
      </c>
      <c r="L970" s="261"/>
      <c r="M970" s="262" t="s">
        <v>19</v>
      </c>
      <c r="N970" s="263" t="s">
        <v>44</v>
      </c>
      <c r="O970" s="84"/>
      <c r="P970" s="213">
        <f>O970*H970</f>
        <v>0</v>
      </c>
      <c r="Q970" s="213">
        <v>0.034720000000000001</v>
      </c>
      <c r="R970" s="213">
        <f>Q970*H970</f>
        <v>0.17464160000000001</v>
      </c>
      <c r="S970" s="213">
        <v>0</v>
      </c>
      <c r="T970" s="214">
        <f>S970*H970</f>
        <v>0</v>
      </c>
      <c r="U970" s="38"/>
      <c r="V970" s="38"/>
      <c r="W970" s="38"/>
      <c r="X970" s="38"/>
      <c r="Y970" s="38"/>
      <c r="Z970" s="38"/>
      <c r="AA970" s="38"/>
      <c r="AB970" s="38"/>
      <c r="AC970" s="38"/>
      <c r="AD970" s="38"/>
      <c r="AE970" s="38"/>
      <c r="AR970" s="215" t="s">
        <v>399</v>
      </c>
      <c r="AT970" s="215" t="s">
        <v>205</v>
      </c>
      <c r="AU970" s="215" t="s">
        <v>168</v>
      </c>
      <c r="AY970" s="17" t="s">
        <v>158</v>
      </c>
      <c r="BE970" s="216">
        <f>IF(N970="základní",J970,0)</f>
        <v>0</v>
      </c>
      <c r="BF970" s="216">
        <f>IF(N970="snížená",J970,0)</f>
        <v>0</v>
      </c>
      <c r="BG970" s="216">
        <f>IF(N970="zákl. přenesená",J970,0)</f>
        <v>0</v>
      </c>
      <c r="BH970" s="216">
        <f>IF(N970="sníž. přenesená",J970,0)</f>
        <v>0</v>
      </c>
      <c r="BI970" s="216">
        <f>IF(N970="nulová",J970,0)</f>
        <v>0</v>
      </c>
      <c r="BJ970" s="17" t="s">
        <v>168</v>
      </c>
      <c r="BK970" s="216">
        <f>ROUND(I970*H970,2)</f>
        <v>0</v>
      </c>
      <c r="BL970" s="17" t="s">
        <v>309</v>
      </c>
      <c r="BM970" s="215" t="s">
        <v>778</v>
      </c>
    </row>
    <row r="971" s="13" customFormat="1">
      <c r="A971" s="13"/>
      <c r="B971" s="222"/>
      <c r="C971" s="223"/>
      <c r="D971" s="217" t="s">
        <v>172</v>
      </c>
      <c r="E971" s="224" t="s">
        <v>19</v>
      </c>
      <c r="F971" s="225" t="s">
        <v>771</v>
      </c>
      <c r="G971" s="223"/>
      <c r="H971" s="224" t="s">
        <v>19</v>
      </c>
      <c r="I971" s="226"/>
      <c r="J971" s="223"/>
      <c r="K971" s="223"/>
      <c r="L971" s="227"/>
      <c r="M971" s="228"/>
      <c r="N971" s="229"/>
      <c r="O971" s="229"/>
      <c r="P971" s="229"/>
      <c r="Q971" s="229"/>
      <c r="R971" s="229"/>
      <c r="S971" s="229"/>
      <c r="T971" s="230"/>
      <c r="U971" s="13"/>
      <c r="V971" s="13"/>
      <c r="W971" s="13"/>
      <c r="X971" s="13"/>
      <c r="Y971" s="13"/>
      <c r="Z971" s="13"/>
      <c r="AA971" s="13"/>
      <c r="AB971" s="13"/>
      <c r="AC971" s="13"/>
      <c r="AD971" s="13"/>
      <c r="AE971" s="13"/>
      <c r="AT971" s="231" t="s">
        <v>172</v>
      </c>
      <c r="AU971" s="231" t="s">
        <v>168</v>
      </c>
      <c r="AV971" s="13" t="s">
        <v>80</v>
      </c>
      <c r="AW971" s="13" t="s">
        <v>33</v>
      </c>
      <c r="AX971" s="13" t="s">
        <v>72</v>
      </c>
      <c r="AY971" s="231" t="s">
        <v>158</v>
      </c>
    </row>
    <row r="972" s="14" customFormat="1">
      <c r="A972" s="14"/>
      <c r="B972" s="232"/>
      <c r="C972" s="233"/>
      <c r="D972" s="217" t="s">
        <v>172</v>
      </c>
      <c r="E972" s="234" t="s">
        <v>19</v>
      </c>
      <c r="F972" s="235" t="s">
        <v>779</v>
      </c>
      <c r="G972" s="233"/>
      <c r="H972" s="236">
        <v>1.8899999999999999</v>
      </c>
      <c r="I972" s="237"/>
      <c r="J972" s="233"/>
      <c r="K972" s="233"/>
      <c r="L972" s="238"/>
      <c r="M972" s="239"/>
      <c r="N972" s="240"/>
      <c r="O972" s="240"/>
      <c r="P972" s="240"/>
      <c r="Q972" s="240"/>
      <c r="R972" s="240"/>
      <c r="S972" s="240"/>
      <c r="T972" s="241"/>
      <c r="U972" s="14"/>
      <c r="V972" s="14"/>
      <c r="W972" s="14"/>
      <c r="X972" s="14"/>
      <c r="Y972" s="14"/>
      <c r="Z972" s="14"/>
      <c r="AA972" s="14"/>
      <c r="AB972" s="14"/>
      <c r="AC972" s="14"/>
      <c r="AD972" s="14"/>
      <c r="AE972" s="14"/>
      <c r="AT972" s="242" t="s">
        <v>172</v>
      </c>
      <c r="AU972" s="242" t="s">
        <v>168</v>
      </c>
      <c r="AV972" s="14" t="s">
        <v>168</v>
      </c>
      <c r="AW972" s="14" t="s">
        <v>33</v>
      </c>
      <c r="AX972" s="14" t="s">
        <v>72</v>
      </c>
      <c r="AY972" s="242" t="s">
        <v>158</v>
      </c>
    </row>
    <row r="973" s="13" customFormat="1">
      <c r="A973" s="13"/>
      <c r="B973" s="222"/>
      <c r="C973" s="223"/>
      <c r="D973" s="217" t="s">
        <v>172</v>
      </c>
      <c r="E973" s="224" t="s">
        <v>19</v>
      </c>
      <c r="F973" s="225" t="s">
        <v>772</v>
      </c>
      <c r="G973" s="223"/>
      <c r="H973" s="224" t="s">
        <v>19</v>
      </c>
      <c r="I973" s="226"/>
      <c r="J973" s="223"/>
      <c r="K973" s="223"/>
      <c r="L973" s="227"/>
      <c r="M973" s="228"/>
      <c r="N973" s="229"/>
      <c r="O973" s="229"/>
      <c r="P973" s="229"/>
      <c r="Q973" s="229"/>
      <c r="R973" s="229"/>
      <c r="S973" s="229"/>
      <c r="T973" s="230"/>
      <c r="U973" s="13"/>
      <c r="V973" s="13"/>
      <c r="W973" s="13"/>
      <c r="X973" s="13"/>
      <c r="Y973" s="13"/>
      <c r="Z973" s="13"/>
      <c r="AA973" s="13"/>
      <c r="AB973" s="13"/>
      <c r="AC973" s="13"/>
      <c r="AD973" s="13"/>
      <c r="AE973" s="13"/>
      <c r="AT973" s="231" t="s">
        <v>172</v>
      </c>
      <c r="AU973" s="231" t="s">
        <v>168</v>
      </c>
      <c r="AV973" s="13" t="s">
        <v>80</v>
      </c>
      <c r="AW973" s="13" t="s">
        <v>33</v>
      </c>
      <c r="AX973" s="13" t="s">
        <v>72</v>
      </c>
      <c r="AY973" s="231" t="s">
        <v>158</v>
      </c>
    </row>
    <row r="974" s="14" customFormat="1">
      <c r="A974" s="14"/>
      <c r="B974" s="232"/>
      <c r="C974" s="233"/>
      <c r="D974" s="217" t="s">
        <v>172</v>
      </c>
      <c r="E974" s="234" t="s">
        <v>19</v>
      </c>
      <c r="F974" s="235" t="s">
        <v>780</v>
      </c>
      <c r="G974" s="233"/>
      <c r="H974" s="236">
        <v>1.6200000000000001</v>
      </c>
      <c r="I974" s="237"/>
      <c r="J974" s="233"/>
      <c r="K974" s="233"/>
      <c r="L974" s="238"/>
      <c r="M974" s="239"/>
      <c r="N974" s="240"/>
      <c r="O974" s="240"/>
      <c r="P974" s="240"/>
      <c r="Q974" s="240"/>
      <c r="R974" s="240"/>
      <c r="S974" s="240"/>
      <c r="T974" s="241"/>
      <c r="U974" s="14"/>
      <c r="V974" s="14"/>
      <c r="W974" s="14"/>
      <c r="X974" s="14"/>
      <c r="Y974" s="14"/>
      <c r="Z974" s="14"/>
      <c r="AA974" s="14"/>
      <c r="AB974" s="14"/>
      <c r="AC974" s="14"/>
      <c r="AD974" s="14"/>
      <c r="AE974" s="14"/>
      <c r="AT974" s="242" t="s">
        <v>172</v>
      </c>
      <c r="AU974" s="242" t="s">
        <v>168</v>
      </c>
      <c r="AV974" s="14" t="s">
        <v>168</v>
      </c>
      <c r="AW974" s="14" t="s">
        <v>33</v>
      </c>
      <c r="AX974" s="14" t="s">
        <v>72</v>
      </c>
      <c r="AY974" s="242" t="s">
        <v>158</v>
      </c>
    </row>
    <row r="975" s="13" customFormat="1">
      <c r="A975" s="13"/>
      <c r="B975" s="222"/>
      <c r="C975" s="223"/>
      <c r="D975" s="217" t="s">
        <v>172</v>
      </c>
      <c r="E975" s="224" t="s">
        <v>19</v>
      </c>
      <c r="F975" s="225" t="s">
        <v>773</v>
      </c>
      <c r="G975" s="223"/>
      <c r="H975" s="224" t="s">
        <v>19</v>
      </c>
      <c r="I975" s="226"/>
      <c r="J975" s="223"/>
      <c r="K975" s="223"/>
      <c r="L975" s="227"/>
      <c r="M975" s="228"/>
      <c r="N975" s="229"/>
      <c r="O975" s="229"/>
      <c r="P975" s="229"/>
      <c r="Q975" s="229"/>
      <c r="R975" s="229"/>
      <c r="S975" s="229"/>
      <c r="T975" s="230"/>
      <c r="U975" s="13"/>
      <c r="V975" s="13"/>
      <c r="W975" s="13"/>
      <c r="X975" s="13"/>
      <c r="Y975" s="13"/>
      <c r="Z975" s="13"/>
      <c r="AA975" s="13"/>
      <c r="AB975" s="13"/>
      <c r="AC975" s="13"/>
      <c r="AD975" s="13"/>
      <c r="AE975" s="13"/>
      <c r="AT975" s="231" t="s">
        <v>172</v>
      </c>
      <c r="AU975" s="231" t="s">
        <v>168</v>
      </c>
      <c r="AV975" s="13" t="s">
        <v>80</v>
      </c>
      <c r="AW975" s="13" t="s">
        <v>33</v>
      </c>
      <c r="AX975" s="13" t="s">
        <v>72</v>
      </c>
      <c r="AY975" s="231" t="s">
        <v>158</v>
      </c>
    </row>
    <row r="976" s="14" customFormat="1">
      <c r="A976" s="14"/>
      <c r="B976" s="232"/>
      <c r="C976" s="233"/>
      <c r="D976" s="217" t="s">
        <v>172</v>
      </c>
      <c r="E976" s="234" t="s">
        <v>19</v>
      </c>
      <c r="F976" s="235" t="s">
        <v>781</v>
      </c>
      <c r="G976" s="233"/>
      <c r="H976" s="236">
        <v>0.64000000000000001</v>
      </c>
      <c r="I976" s="237"/>
      <c r="J976" s="233"/>
      <c r="K976" s="233"/>
      <c r="L976" s="238"/>
      <c r="M976" s="239"/>
      <c r="N976" s="240"/>
      <c r="O976" s="240"/>
      <c r="P976" s="240"/>
      <c r="Q976" s="240"/>
      <c r="R976" s="240"/>
      <c r="S976" s="240"/>
      <c r="T976" s="241"/>
      <c r="U976" s="14"/>
      <c r="V976" s="14"/>
      <c r="W976" s="14"/>
      <c r="X976" s="14"/>
      <c r="Y976" s="14"/>
      <c r="Z976" s="14"/>
      <c r="AA976" s="14"/>
      <c r="AB976" s="14"/>
      <c r="AC976" s="14"/>
      <c r="AD976" s="14"/>
      <c r="AE976" s="14"/>
      <c r="AT976" s="242" t="s">
        <v>172</v>
      </c>
      <c r="AU976" s="242" t="s">
        <v>168</v>
      </c>
      <c r="AV976" s="14" t="s">
        <v>168</v>
      </c>
      <c r="AW976" s="14" t="s">
        <v>33</v>
      </c>
      <c r="AX976" s="14" t="s">
        <v>72</v>
      </c>
      <c r="AY976" s="242" t="s">
        <v>158</v>
      </c>
    </row>
    <row r="977" s="13" customFormat="1">
      <c r="A977" s="13"/>
      <c r="B977" s="222"/>
      <c r="C977" s="223"/>
      <c r="D977" s="217" t="s">
        <v>172</v>
      </c>
      <c r="E977" s="224" t="s">
        <v>19</v>
      </c>
      <c r="F977" s="225" t="s">
        <v>774</v>
      </c>
      <c r="G977" s="223"/>
      <c r="H977" s="224" t="s">
        <v>19</v>
      </c>
      <c r="I977" s="226"/>
      <c r="J977" s="223"/>
      <c r="K977" s="223"/>
      <c r="L977" s="227"/>
      <c r="M977" s="228"/>
      <c r="N977" s="229"/>
      <c r="O977" s="229"/>
      <c r="P977" s="229"/>
      <c r="Q977" s="229"/>
      <c r="R977" s="229"/>
      <c r="S977" s="229"/>
      <c r="T977" s="230"/>
      <c r="U977" s="13"/>
      <c r="V977" s="13"/>
      <c r="W977" s="13"/>
      <c r="X977" s="13"/>
      <c r="Y977" s="13"/>
      <c r="Z977" s="13"/>
      <c r="AA977" s="13"/>
      <c r="AB977" s="13"/>
      <c r="AC977" s="13"/>
      <c r="AD977" s="13"/>
      <c r="AE977" s="13"/>
      <c r="AT977" s="231" t="s">
        <v>172</v>
      </c>
      <c r="AU977" s="231" t="s">
        <v>168</v>
      </c>
      <c r="AV977" s="13" t="s">
        <v>80</v>
      </c>
      <c r="AW977" s="13" t="s">
        <v>33</v>
      </c>
      <c r="AX977" s="13" t="s">
        <v>72</v>
      </c>
      <c r="AY977" s="231" t="s">
        <v>158</v>
      </c>
    </row>
    <row r="978" s="14" customFormat="1">
      <c r="A978" s="14"/>
      <c r="B978" s="232"/>
      <c r="C978" s="233"/>
      <c r="D978" s="217" t="s">
        <v>172</v>
      </c>
      <c r="E978" s="234" t="s">
        <v>19</v>
      </c>
      <c r="F978" s="235" t="s">
        <v>782</v>
      </c>
      <c r="G978" s="233"/>
      <c r="H978" s="236">
        <v>0.88</v>
      </c>
      <c r="I978" s="237"/>
      <c r="J978" s="233"/>
      <c r="K978" s="233"/>
      <c r="L978" s="238"/>
      <c r="M978" s="239"/>
      <c r="N978" s="240"/>
      <c r="O978" s="240"/>
      <c r="P978" s="240"/>
      <c r="Q978" s="240"/>
      <c r="R978" s="240"/>
      <c r="S978" s="240"/>
      <c r="T978" s="241"/>
      <c r="U978" s="14"/>
      <c r="V978" s="14"/>
      <c r="W978" s="14"/>
      <c r="X978" s="14"/>
      <c r="Y978" s="14"/>
      <c r="Z978" s="14"/>
      <c r="AA978" s="14"/>
      <c r="AB978" s="14"/>
      <c r="AC978" s="14"/>
      <c r="AD978" s="14"/>
      <c r="AE978" s="14"/>
      <c r="AT978" s="242" t="s">
        <v>172</v>
      </c>
      <c r="AU978" s="242" t="s">
        <v>168</v>
      </c>
      <c r="AV978" s="14" t="s">
        <v>168</v>
      </c>
      <c r="AW978" s="14" t="s">
        <v>33</v>
      </c>
      <c r="AX978" s="14" t="s">
        <v>72</v>
      </c>
      <c r="AY978" s="242" t="s">
        <v>158</v>
      </c>
    </row>
    <row r="979" s="15" customFormat="1">
      <c r="A979" s="15"/>
      <c r="B979" s="243"/>
      <c r="C979" s="244"/>
      <c r="D979" s="217" t="s">
        <v>172</v>
      </c>
      <c r="E979" s="245" t="s">
        <v>19</v>
      </c>
      <c r="F979" s="246" t="s">
        <v>176</v>
      </c>
      <c r="G979" s="244"/>
      <c r="H979" s="247">
        <v>5.0299999999999994</v>
      </c>
      <c r="I979" s="248"/>
      <c r="J979" s="244"/>
      <c r="K979" s="244"/>
      <c r="L979" s="249"/>
      <c r="M979" s="250"/>
      <c r="N979" s="251"/>
      <c r="O979" s="251"/>
      <c r="P979" s="251"/>
      <c r="Q979" s="251"/>
      <c r="R979" s="251"/>
      <c r="S979" s="251"/>
      <c r="T979" s="252"/>
      <c r="U979" s="15"/>
      <c r="V979" s="15"/>
      <c r="W979" s="15"/>
      <c r="X979" s="15"/>
      <c r="Y979" s="15"/>
      <c r="Z979" s="15"/>
      <c r="AA979" s="15"/>
      <c r="AB979" s="15"/>
      <c r="AC979" s="15"/>
      <c r="AD979" s="15"/>
      <c r="AE979" s="15"/>
      <c r="AT979" s="253" t="s">
        <v>172</v>
      </c>
      <c r="AU979" s="253" t="s">
        <v>168</v>
      </c>
      <c r="AV979" s="15" t="s">
        <v>167</v>
      </c>
      <c r="AW979" s="15" t="s">
        <v>33</v>
      </c>
      <c r="AX979" s="15" t="s">
        <v>80</v>
      </c>
      <c r="AY979" s="253" t="s">
        <v>158</v>
      </c>
    </row>
    <row r="980" s="2" customFormat="1" ht="37.8" customHeight="1">
      <c r="A980" s="38"/>
      <c r="B980" s="39"/>
      <c r="C980" s="204" t="s">
        <v>783</v>
      </c>
      <c r="D980" s="204" t="s">
        <v>162</v>
      </c>
      <c r="E980" s="205" t="s">
        <v>784</v>
      </c>
      <c r="F980" s="206" t="s">
        <v>785</v>
      </c>
      <c r="G980" s="207" t="s">
        <v>742</v>
      </c>
      <c r="H980" s="208">
        <v>1</v>
      </c>
      <c r="I980" s="209"/>
      <c r="J980" s="210">
        <f>ROUND(I980*H980,2)</f>
        <v>0</v>
      </c>
      <c r="K980" s="206" t="s">
        <v>166</v>
      </c>
      <c r="L980" s="44"/>
      <c r="M980" s="211" t="s">
        <v>19</v>
      </c>
      <c r="N980" s="212" t="s">
        <v>44</v>
      </c>
      <c r="O980" s="84"/>
      <c r="P980" s="213">
        <f>O980*H980</f>
        <v>0</v>
      </c>
      <c r="Q980" s="213">
        <v>0.00092000000000000003</v>
      </c>
      <c r="R980" s="213">
        <f>Q980*H980</f>
        <v>0.00092000000000000003</v>
      </c>
      <c r="S980" s="213">
        <v>0</v>
      </c>
      <c r="T980" s="214">
        <f>S980*H980</f>
        <v>0</v>
      </c>
      <c r="U980" s="38"/>
      <c r="V980" s="38"/>
      <c r="W980" s="38"/>
      <c r="X980" s="38"/>
      <c r="Y980" s="38"/>
      <c r="Z980" s="38"/>
      <c r="AA980" s="38"/>
      <c r="AB980" s="38"/>
      <c r="AC980" s="38"/>
      <c r="AD980" s="38"/>
      <c r="AE980" s="38"/>
      <c r="AR980" s="215" t="s">
        <v>309</v>
      </c>
      <c r="AT980" s="215" t="s">
        <v>162</v>
      </c>
      <c r="AU980" s="215" t="s">
        <v>168</v>
      </c>
      <c r="AY980" s="17" t="s">
        <v>158</v>
      </c>
      <c r="BE980" s="216">
        <f>IF(N980="základní",J980,0)</f>
        <v>0</v>
      </c>
      <c r="BF980" s="216">
        <f>IF(N980="snížená",J980,0)</f>
        <v>0</v>
      </c>
      <c r="BG980" s="216">
        <f>IF(N980="zákl. přenesená",J980,0)</f>
        <v>0</v>
      </c>
      <c r="BH980" s="216">
        <f>IF(N980="sníž. přenesená",J980,0)</f>
        <v>0</v>
      </c>
      <c r="BI980" s="216">
        <f>IF(N980="nulová",J980,0)</f>
        <v>0</v>
      </c>
      <c r="BJ980" s="17" t="s">
        <v>168</v>
      </c>
      <c r="BK980" s="216">
        <f>ROUND(I980*H980,2)</f>
        <v>0</v>
      </c>
      <c r="BL980" s="17" t="s">
        <v>309</v>
      </c>
      <c r="BM980" s="215" t="s">
        <v>786</v>
      </c>
    </row>
    <row r="981" s="2" customFormat="1">
      <c r="A981" s="38"/>
      <c r="B981" s="39"/>
      <c r="C981" s="40"/>
      <c r="D981" s="217" t="s">
        <v>170</v>
      </c>
      <c r="E981" s="40"/>
      <c r="F981" s="218" t="s">
        <v>787</v>
      </c>
      <c r="G981" s="40"/>
      <c r="H981" s="40"/>
      <c r="I981" s="219"/>
      <c r="J981" s="40"/>
      <c r="K981" s="40"/>
      <c r="L981" s="44"/>
      <c r="M981" s="220"/>
      <c r="N981" s="221"/>
      <c r="O981" s="84"/>
      <c r="P981" s="84"/>
      <c r="Q981" s="84"/>
      <c r="R981" s="84"/>
      <c r="S981" s="84"/>
      <c r="T981" s="85"/>
      <c r="U981" s="38"/>
      <c r="V981" s="38"/>
      <c r="W981" s="38"/>
      <c r="X981" s="38"/>
      <c r="Y981" s="38"/>
      <c r="Z981" s="38"/>
      <c r="AA981" s="38"/>
      <c r="AB981" s="38"/>
      <c r="AC981" s="38"/>
      <c r="AD981" s="38"/>
      <c r="AE981" s="38"/>
      <c r="AT981" s="17" t="s">
        <v>170</v>
      </c>
      <c r="AU981" s="17" t="s">
        <v>168</v>
      </c>
    </row>
    <row r="982" s="2" customFormat="1" ht="24.15" customHeight="1">
      <c r="A982" s="38"/>
      <c r="B982" s="39"/>
      <c r="C982" s="254" t="s">
        <v>788</v>
      </c>
      <c r="D982" s="254" t="s">
        <v>205</v>
      </c>
      <c r="E982" s="255" t="s">
        <v>789</v>
      </c>
      <c r="F982" s="256" t="s">
        <v>790</v>
      </c>
      <c r="G982" s="257" t="s">
        <v>742</v>
      </c>
      <c r="H982" s="258">
        <v>1</v>
      </c>
      <c r="I982" s="259"/>
      <c r="J982" s="260">
        <f>ROUND(I982*H982,2)</f>
        <v>0</v>
      </c>
      <c r="K982" s="256" t="s">
        <v>166</v>
      </c>
      <c r="L982" s="261"/>
      <c r="M982" s="262" t="s">
        <v>19</v>
      </c>
      <c r="N982" s="263" t="s">
        <v>44</v>
      </c>
      <c r="O982" s="84"/>
      <c r="P982" s="213">
        <f>O982*H982</f>
        <v>0</v>
      </c>
      <c r="Q982" s="213">
        <v>0.073999999999999996</v>
      </c>
      <c r="R982" s="213">
        <f>Q982*H982</f>
        <v>0.073999999999999996</v>
      </c>
      <c r="S982" s="213">
        <v>0</v>
      </c>
      <c r="T982" s="214">
        <f>S982*H982</f>
        <v>0</v>
      </c>
      <c r="U982" s="38"/>
      <c r="V982" s="38"/>
      <c r="W982" s="38"/>
      <c r="X982" s="38"/>
      <c r="Y982" s="38"/>
      <c r="Z982" s="38"/>
      <c r="AA982" s="38"/>
      <c r="AB982" s="38"/>
      <c r="AC982" s="38"/>
      <c r="AD982" s="38"/>
      <c r="AE982" s="38"/>
      <c r="AR982" s="215" t="s">
        <v>399</v>
      </c>
      <c r="AT982" s="215" t="s">
        <v>205</v>
      </c>
      <c r="AU982" s="215" t="s">
        <v>168</v>
      </c>
      <c r="AY982" s="17" t="s">
        <v>158</v>
      </c>
      <c r="BE982" s="216">
        <f>IF(N982="základní",J982,0)</f>
        <v>0</v>
      </c>
      <c r="BF982" s="216">
        <f>IF(N982="snížená",J982,0)</f>
        <v>0</v>
      </c>
      <c r="BG982" s="216">
        <f>IF(N982="zákl. přenesená",J982,0)</f>
        <v>0</v>
      </c>
      <c r="BH982" s="216">
        <f>IF(N982="sníž. přenesená",J982,0)</f>
        <v>0</v>
      </c>
      <c r="BI982" s="216">
        <f>IF(N982="nulová",J982,0)</f>
        <v>0</v>
      </c>
      <c r="BJ982" s="17" t="s">
        <v>168</v>
      </c>
      <c r="BK982" s="216">
        <f>ROUND(I982*H982,2)</f>
        <v>0</v>
      </c>
      <c r="BL982" s="17" t="s">
        <v>309</v>
      </c>
      <c r="BM982" s="215" t="s">
        <v>791</v>
      </c>
    </row>
    <row r="983" s="13" customFormat="1">
      <c r="A983" s="13"/>
      <c r="B983" s="222"/>
      <c r="C983" s="223"/>
      <c r="D983" s="217" t="s">
        <v>172</v>
      </c>
      <c r="E983" s="224" t="s">
        <v>19</v>
      </c>
      <c r="F983" s="225" t="s">
        <v>792</v>
      </c>
      <c r="G983" s="223"/>
      <c r="H983" s="224" t="s">
        <v>19</v>
      </c>
      <c r="I983" s="226"/>
      <c r="J983" s="223"/>
      <c r="K983" s="223"/>
      <c r="L983" s="227"/>
      <c r="M983" s="228"/>
      <c r="N983" s="229"/>
      <c r="O983" s="229"/>
      <c r="P983" s="229"/>
      <c r="Q983" s="229"/>
      <c r="R983" s="229"/>
      <c r="S983" s="229"/>
      <c r="T983" s="230"/>
      <c r="U983" s="13"/>
      <c r="V983" s="13"/>
      <c r="W983" s="13"/>
      <c r="X983" s="13"/>
      <c r="Y983" s="13"/>
      <c r="Z983" s="13"/>
      <c r="AA983" s="13"/>
      <c r="AB983" s="13"/>
      <c r="AC983" s="13"/>
      <c r="AD983" s="13"/>
      <c r="AE983" s="13"/>
      <c r="AT983" s="231" t="s">
        <v>172</v>
      </c>
      <c r="AU983" s="231" t="s">
        <v>168</v>
      </c>
      <c r="AV983" s="13" t="s">
        <v>80</v>
      </c>
      <c r="AW983" s="13" t="s">
        <v>33</v>
      </c>
      <c r="AX983" s="13" t="s">
        <v>72</v>
      </c>
      <c r="AY983" s="231" t="s">
        <v>158</v>
      </c>
    </row>
    <row r="984" s="14" customFormat="1">
      <c r="A984" s="14"/>
      <c r="B984" s="232"/>
      <c r="C984" s="233"/>
      <c r="D984" s="217" t="s">
        <v>172</v>
      </c>
      <c r="E984" s="234" t="s">
        <v>19</v>
      </c>
      <c r="F984" s="235" t="s">
        <v>80</v>
      </c>
      <c r="G984" s="233"/>
      <c r="H984" s="236">
        <v>1</v>
      </c>
      <c r="I984" s="237"/>
      <c r="J984" s="233"/>
      <c r="K984" s="233"/>
      <c r="L984" s="238"/>
      <c r="M984" s="239"/>
      <c r="N984" s="240"/>
      <c r="O984" s="240"/>
      <c r="P984" s="240"/>
      <c r="Q984" s="240"/>
      <c r="R984" s="240"/>
      <c r="S984" s="240"/>
      <c r="T984" s="241"/>
      <c r="U984" s="14"/>
      <c r="V984" s="14"/>
      <c r="W984" s="14"/>
      <c r="X984" s="14"/>
      <c r="Y984" s="14"/>
      <c r="Z984" s="14"/>
      <c r="AA984" s="14"/>
      <c r="AB984" s="14"/>
      <c r="AC984" s="14"/>
      <c r="AD984" s="14"/>
      <c r="AE984" s="14"/>
      <c r="AT984" s="242" t="s">
        <v>172</v>
      </c>
      <c r="AU984" s="242" t="s">
        <v>168</v>
      </c>
      <c r="AV984" s="14" t="s">
        <v>168</v>
      </c>
      <c r="AW984" s="14" t="s">
        <v>33</v>
      </c>
      <c r="AX984" s="14" t="s">
        <v>80</v>
      </c>
      <c r="AY984" s="242" t="s">
        <v>158</v>
      </c>
    </row>
    <row r="985" s="2" customFormat="1" ht="24.15" customHeight="1">
      <c r="A985" s="38"/>
      <c r="B985" s="39"/>
      <c r="C985" s="204" t="s">
        <v>793</v>
      </c>
      <c r="D985" s="204" t="s">
        <v>162</v>
      </c>
      <c r="E985" s="205" t="s">
        <v>794</v>
      </c>
      <c r="F985" s="206" t="s">
        <v>795</v>
      </c>
      <c r="G985" s="207" t="s">
        <v>742</v>
      </c>
      <c r="H985" s="208">
        <v>1</v>
      </c>
      <c r="I985" s="209"/>
      <c r="J985" s="210">
        <f>ROUND(I985*H985,2)</f>
        <v>0</v>
      </c>
      <c r="K985" s="206" t="s">
        <v>166</v>
      </c>
      <c r="L985" s="44"/>
      <c r="M985" s="211" t="s">
        <v>19</v>
      </c>
      <c r="N985" s="212" t="s">
        <v>44</v>
      </c>
      <c r="O985" s="84"/>
      <c r="P985" s="213">
        <f>O985*H985</f>
        <v>0</v>
      </c>
      <c r="Q985" s="213">
        <v>0</v>
      </c>
      <c r="R985" s="213">
        <f>Q985*H985</f>
        <v>0</v>
      </c>
      <c r="S985" s="213">
        <v>0</v>
      </c>
      <c r="T985" s="214">
        <f>S985*H985</f>
        <v>0</v>
      </c>
      <c r="U985" s="38"/>
      <c r="V985" s="38"/>
      <c r="W985" s="38"/>
      <c r="X985" s="38"/>
      <c r="Y985" s="38"/>
      <c r="Z985" s="38"/>
      <c r="AA985" s="38"/>
      <c r="AB985" s="38"/>
      <c r="AC985" s="38"/>
      <c r="AD985" s="38"/>
      <c r="AE985" s="38"/>
      <c r="AR985" s="215" t="s">
        <v>309</v>
      </c>
      <c r="AT985" s="215" t="s">
        <v>162</v>
      </c>
      <c r="AU985" s="215" t="s">
        <v>168</v>
      </c>
      <c r="AY985" s="17" t="s">
        <v>158</v>
      </c>
      <c r="BE985" s="216">
        <f>IF(N985="základní",J985,0)</f>
        <v>0</v>
      </c>
      <c r="BF985" s="216">
        <f>IF(N985="snížená",J985,0)</f>
        <v>0</v>
      </c>
      <c r="BG985" s="216">
        <f>IF(N985="zákl. přenesená",J985,0)</f>
        <v>0</v>
      </c>
      <c r="BH985" s="216">
        <f>IF(N985="sníž. přenesená",J985,0)</f>
        <v>0</v>
      </c>
      <c r="BI985" s="216">
        <f>IF(N985="nulová",J985,0)</f>
        <v>0</v>
      </c>
      <c r="BJ985" s="17" t="s">
        <v>168</v>
      </c>
      <c r="BK985" s="216">
        <f>ROUND(I985*H985,2)</f>
        <v>0</v>
      </c>
      <c r="BL985" s="17" t="s">
        <v>309</v>
      </c>
      <c r="BM985" s="215" t="s">
        <v>796</v>
      </c>
    </row>
    <row r="986" s="2" customFormat="1">
      <c r="A986" s="38"/>
      <c r="B986" s="39"/>
      <c r="C986" s="40"/>
      <c r="D986" s="217" t="s">
        <v>170</v>
      </c>
      <c r="E986" s="40"/>
      <c r="F986" s="218" t="s">
        <v>797</v>
      </c>
      <c r="G986" s="40"/>
      <c r="H986" s="40"/>
      <c r="I986" s="219"/>
      <c r="J986" s="40"/>
      <c r="K986" s="40"/>
      <c r="L986" s="44"/>
      <c r="M986" s="220"/>
      <c r="N986" s="221"/>
      <c r="O986" s="84"/>
      <c r="P986" s="84"/>
      <c r="Q986" s="84"/>
      <c r="R986" s="84"/>
      <c r="S986" s="84"/>
      <c r="T986" s="85"/>
      <c r="U986" s="38"/>
      <c r="V986" s="38"/>
      <c r="W986" s="38"/>
      <c r="X986" s="38"/>
      <c r="Y986" s="38"/>
      <c r="Z986" s="38"/>
      <c r="AA986" s="38"/>
      <c r="AB986" s="38"/>
      <c r="AC986" s="38"/>
      <c r="AD986" s="38"/>
      <c r="AE986" s="38"/>
      <c r="AT986" s="17" t="s">
        <v>170</v>
      </c>
      <c r="AU986" s="17" t="s">
        <v>168</v>
      </c>
    </row>
    <row r="987" s="2" customFormat="1" ht="14.4" customHeight="1">
      <c r="A987" s="38"/>
      <c r="B987" s="39"/>
      <c r="C987" s="254" t="s">
        <v>798</v>
      </c>
      <c r="D987" s="254" t="s">
        <v>205</v>
      </c>
      <c r="E987" s="255" t="s">
        <v>799</v>
      </c>
      <c r="F987" s="256" t="s">
        <v>800</v>
      </c>
      <c r="G987" s="257" t="s">
        <v>742</v>
      </c>
      <c r="H987" s="258">
        <v>1</v>
      </c>
      <c r="I987" s="259"/>
      <c r="J987" s="260">
        <f>ROUND(I987*H987,2)</f>
        <v>0</v>
      </c>
      <c r="K987" s="256" t="s">
        <v>166</v>
      </c>
      <c r="L987" s="261"/>
      <c r="M987" s="262" t="s">
        <v>19</v>
      </c>
      <c r="N987" s="263" t="s">
        <v>44</v>
      </c>
      <c r="O987" s="84"/>
      <c r="P987" s="213">
        <f>O987*H987</f>
        <v>0</v>
      </c>
      <c r="Q987" s="213">
        <v>0.023</v>
      </c>
      <c r="R987" s="213">
        <f>Q987*H987</f>
        <v>0.023</v>
      </c>
      <c r="S987" s="213">
        <v>0</v>
      </c>
      <c r="T987" s="214">
        <f>S987*H987</f>
        <v>0</v>
      </c>
      <c r="U987" s="38"/>
      <c r="V987" s="38"/>
      <c r="W987" s="38"/>
      <c r="X987" s="38"/>
      <c r="Y987" s="38"/>
      <c r="Z987" s="38"/>
      <c r="AA987" s="38"/>
      <c r="AB987" s="38"/>
      <c r="AC987" s="38"/>
      <c r="AD987" s="38"/>
      <c r="AE987" s="38"/>
      <c r="AR987" s="215" t="s">
        <v>399</v>
      </c>
      <c r="AT987" s="215" t="s">
        <v>205</v>
      </c>
      <c r="AU987" s="215" t="s">
        <v>168</v>
      </c>
      <c r="AY987" s="17" t="s">
        <v>158</v>
      </c>
      <c r="BE987" s="216">
        <f>IF(N987="základní",J987,0)</f>
        <v>0</v>
      </c>
      <c r="BF987" s="216">
        <f>IF(N987="snížená",J987,0)</f>
        <v>0</v>
      </c>
      <c r="BG987" s="216">
        <f>IF(N987="zákl. přenesená",J987,0)</f>
        <v>0</v>
      </c>
      <c r="BH987" s="216">
        <f>IF(N987="sníž. přenesená",J987,0)</f>
        <v>0</v>
      </c>
      <c r="BI987" s="216">
        <f>IF(N987="nulová",J987,0)</f>
        <v>0</v>
      </c>
      <c r="BJ987" s="17" t="s">
        <v>168</v>
      </c>
      <c r="BK987" s="216">
        <f>ROUND(I987*H987,2)</f>
        <v>0</v>
      </c>
      <c r="BL987" s="17" t="s">
        <v>309</v>
      </c>
      <c r="BM987" s="215" t="s">
        <v>801</v>
      </c>
    </row>
    <row r="988" s="13" customFormat="1">
      <c r="A988" s="13"/>
      <c r="B988" s="222"/>
      <c r="C988" s="223"/>
      <c r="D988" s="217" t="s">
        <v>172</v>
      </c>
      <c r="E988" s="224" t="s">
        <v>19</v>
      </c>
      <c r="F988" s="225" t="s">
        <v>802</v>
      </c>
      <c r="G988" s="223"/>
      <c r="H988" s="224" t="s">
        <v>19</v>
      </c>
      <c r="I988" s="226"/>
      <c r="J988" s="223"/>
      <c r="K988" s="223"/>
      <c r="L988" s="227"/>
      <c r="M988" s="228"/>
      <c r="N988" s="229"/>
      <c r="O988" s="229"/>
      <c r="P988" s="229"/>
      <c r="Q988" s="229"/>
      <c r="R988" s="229"/>
      <c r="S988" s="229"/>
      <c r="T988" s="230"/>
      <c r="U988" s="13"/>
      <c r="V988" s="13"/>
      <c r="W988" s="13"/>
      <c r="X988" s="13"/>
      <c r="Y988" s="13"/>
      <c r="Z988" s="13"/>
      <c r="AA988" s="13"/>
      <c r="AB988" s="13"/>
      <c r="AC988" s="13"/>
      <c r="AD988" s="13"/>
      <c r="AE988" s="13"/>
      <c r="AT988" s="231" t="s">
        <v>172</v>
      </c>
      <c r="AU988" s="231" t="s">
        <v>168</v>
      </c>
      <c r="AV988" s="13" t="s">
        <v>80</v>
      </c>
      <c r="AW988" s="13" t="s">
        <v>33</v>
      </c>
      <c r="AX988" s="13" t="s">
        <v>72</v>
      </c>
      <c r="AY988" s="231" t="s">
        <v>158</v>
      </c>
    </row>
    <row r="989" s="14" customFormat="1">
      <c r="A989" s="14"/>
      <c r="B989" s="232"/>
      <c r="C989" s="233"/>
      <c r="D989" s="217" t="s">
        <v>172</v>
      </c>
      <c r="E989" s="234" t="s">
        <v>19</v>
      </c>
      <c r="F989" s="235" t="s">
        <v>80</v>
      </c>
      <c r="G989" s="233"/>
      <c r="H989" s="236">
        <v>1</v>
      </c>
      <c r="I989" s="237"/>
      <c r="J989" s="233"/>
      <c r="K989" s="233"/>
      <c r="L989" s="238"/>
      <c r="M989" s="239"/>
      <c r="N989" s="240"/>
      <c r="O989" s="240"/>
      <c r="P989" s="240"/>
      <c r="Q989" s="240"/>
      <c r="R989" s="240"/>
      <c r="S989" s="240"/>
      <c r="T989" s="241"/>
      <c r="U989" s="14"/>
      <c r="V989" s="14"/>
      <c r="W989" s="14"/>
      <c r="X989" s="14"/>
      <c r="Y989" s="14"/>
      <c r="Z989" s="14"/>
      <c r="AA989" s="14"/>
      <c r="AB989" s="14"/>
      <c r="AC989" s="14"/>
      <c r="AD989" s="14"/>
      <c r="AE989" s="14"/>
      <c r="AT989" s="242" t="s">
        <v>172</v>
      </c>
      <c r="AU989" s="242" t="s">
        <v>168</v>
      </c>
      <c r="AV989" s="14" t="s">
        <v>168</v>
      </c>
      <c r="AW989" s="14" t="s">
        <v>33</v>
      </c>
      <c r="AX989" s="14" t="s">
        <v>80</v>
      </c>
      <c r="AY989" s="242" t="s">
        <v>158</v>
      </c>
    </row>
    <row r="990" s="2" customFormat="1" ht="24.15" customHeight="1">
      <c r="A990" s="38"/>
      <c r="B990" s="39"/>
      <c r="C990" s="204" t="s">
        <v>803</v>
      </c>
      <c r="D990" s="204" t="s">
        <v>162</v>
      </c>
      <c r="E990" s="205" t="s">
        <v>804</v>
      </c>
      <c r="F990" s="206" t="s">
        <v>805</v>
      </c>
      <c r="G990" s="207" t="s">
        <v>742</v>
      </c>
      <c r="H990" s="208">
        <v>2</v>
      </c>
      <c r="I990" s="209"/>
      <c r="J990" s="210">
        <f>ROUND(I990*H990,2)</f>
        <v>0</v>
      </c>
      <c r="K990" s="206" t="s">
        <v>166</v>
      </c>
      <c r="L990" s="44"/>
      <c r="M990" s="211" t="s">
        <v>19</v>
      </c>
      <c r="N990" s="212" t="s">
        <v>44</v>
      </c>
      <c r="O990" s="84"/>
      <c r="P990" s="213">
        <f>O990*H990</f>
        <v>0</v>
      </c>
      <c r="Q990" s="213">
        <v>0</v>
      </c>
      <c r="R990" s="213">
        <f>Q990*H990</f>
        <v>0</v>
      </c>
      <c r="S990" s="213">
        <v>0</v>
      </c>
      <c r="T990" s="214">
        <f>S990*H990</f>
        <v>0</v>
      </c>
      <c r="U990" s="38"/>
      <c r="V990" s="38"/>
      <c r="W990" s="38"/>
      <c r="X990" s="38"/>
      <c r="Y990" s="38"/>
      <c r="Z990" s="38"/>
      <c r="AA990" s="38"/>
      <c r="AB990" s="38"/>
      <c r="AC990" s="38"/>
      <c r="AD990" s="38"/>
      <c r="AE990" s="38"/>
      <c r="AR990" s="215" t="s">
        <v>309</v>
      </c>
      <c r="AT990" s="215" t="s">
        <v>162</v>
      </c>
      <c r="AU990" s="215" t="s">
        <v>168</v>
      </c>
      <c r="AY990" s="17" t="s">
        <v>158</v>
      </c>
      <c r="BE990" s="216">
        <f>IF(N990="základní",J990,0)</f>
        <v>0</v>
      </c>
      <c r="BF990" s="216">
        <f>IF(N990="snížená",J990,0)</f>
        <v>0</v>
      </c>
      <c r="BG990" s="216">
        <f>IF(N990="zákl. přenesená",J990,0)</f>
        <v>0</v>
      </c>
      <c r="BH990" s="216">
        <f>IF(N990="sníž. přenesená",J990,0)</f>
        <v>0</v>
      </c>
      <c r="BI990" s="216">
        <f>IF(N990="nulová",J990,0)</f>
        <v>0</v>
      </c>
      <c r="BJ990" s="17" t="s">
        <v>168</v>
      </c>
      <c r="BK990" s="216">
        <f>ROUND(I990*H990,2)</f>
        <v>0</v>
      </c>
      <c r="BL990" s="17" t="s">
        <v>309</v>
      </c>
      <c r="BM990" s="215" t="s">
        <v>806</v>
      </c>
    </row>
    <row r="991" s="2" customFormat="1" ht="14.4" customHeight="1">
      <c r="A991" s="38"/>
      <c r="B991" s="39"/>
      <c r="C991" s="254" t="s">
        <v>807</v>
      </c>
      <c r="D991" s="254" t="s">
        <v>205</v>
      </c>
      <c r="E991" s="255" t="s">
        <v>808</v>
      </c>
      <c r="F991" s="256" t="s">
        <v>809</v>
      </c>
      <c r="G991" s="257" t="s">
        <v>742</v>
      </c>
      <c r="H991" s="258">
        <v>2</v>
      </c>
      <c r="I991" s="259"/>
      <c r="J991" s="260">
        <f>ROUND(I991*H991,2)</f>
        <v>0</v>
      </c>
      <c r="K991" s="256" t="s">
        <v>166</v>
      </c>
      <c r="L991" s="261"/>
      <c r="M991" s="262" t="s">
        <v>19</v>
      </c>
      <c r="N991" s="263" t="s">
        <v>44</v>
      </c>
      <c r="O991" s="84"/>
      <c r="P991" s="213">
        <f>O991*H991</f>
        <v>0</v>
      </c>
      <c r="Q991" s="213">
        <v>0.0023999999999999998</v>
      </c>
      <c r="R991" s="213">
        <f>Q991*H991</f>
        <v>0.0047999999999999996</v>
      </c>
      <c r="S991" s="213">
        <v>0</v>
      </c>
      <c r="T991" s="214">
        <f>S991*H991</f>
        <v>0</v>
      </c>
      <c r="U991" s="38"/>
      <c r="V991" s="38"/>
      <c r="W991" s="38"/>
      <c r="X991" s="38"/>
      <c r="Y991" s="38"/>
      <c r="Z991" s="38"/>
      <c r="AA991" s="38"/>
      <c r="AB991" s="38"/>
      <c r="AC991" s="38"/>
      <c r="AD991" s="38"/>
      <c r="AE991" s="38"/>
      <c r="AR991" s="215" t="s">
        <v>399</v>
      </c>
      <c r="AT991" s="215" t="s">
        <v>205</v>
      </c>
      <c r="AU991" s="215" t="s">
        <v>168</v>
      </c>
      <c r="AY991" s="17" t="s">
        <v>158</v>
      </c>
      <c r="BE991" s="216">
        <f>IF(N991="základní",J991,0)</f>
        <v>0</v>
      </c>
      <c r="BF991" s="216">
        <f>IF(N991="snížená",J991,0)</f>
        <v>0</v>
      </c>
      <c r="BG991" s="216">
        <f>IF(N991="zákl. přenesená",J991,0)</f>
        <v>0</v>
      </c>
      <c r="BH991" s="216">
        <f>IF(N991="sníž. přenesená",J991,0)</f>
        <v>0</v>
      </c>
      <c r="BI991" s="216">
        <f>IF(N991="nulová",J991,0)</f>
        <v>0</v>
      </c>
      <c r="BJ991" s="17" t="s">
        <v>168</v>
      </c>
      <c r="BK991" s="216">
        <f>ROUND(I991*H991,2)</f>
        <v>0</v>
      </c>
      <c r="BL991" s="17" t="s">
        <v>309</v>
      </c>
      <c r="BM991" s="215" t="s">
        <v>810</v>
      </c>
    </row>
    <row r="992" s="2" customFormat="1" ht="24.15" customHeight="1">
      <c r="A992" s="38"/>
      <c r="B992" s="39"/>
      <c r="C992" s="204" t="s">
        <v>811</v>
      </c>
      <c r="D992" s="204" t="s">
        <v>162</v>
      </c>
      <c r="E992" s="205" t="s">
        <v>812</v>
      </c>
      <c r="F992" s="206" t="s">
        <v>813</v>
      </c>
      <c r="G992" s="207" t="s">
        <v>742</v>
      </c>
      <c r="H992" s="208">
        <v>1</v>
      </c>
      <c r="I992" s="209"/>
      <c r="J992" s="210">
        <f>ROUND(I992*H992,2)</f>
        <v>0</v>
      </c>
      <c r="K992" s="206" t="s">
        <v>166</v>
      </c>
      <c r="L992" s="44"/>
      <c r="M992" s="211" t="s">
        <v>19</v>
      </c>
      <c r="N992" s="212" t="s">
        <v>44</v>
      </c>
      <c r="O992" s="84"/>
      <c r="P992" s="213">
        <f>O992*H992</f>
        <v>0</v>
      </c>
      <c r="Q992" s="213">
        <v>0</v>
      </c>
      <c r="R992" s="213">
        <f>Q992*H992</f>
        <v>0</v>
      </c>
      <c r="S992" s="213">
        <v>0</v>
      </c>
      <c r="T992" s="214">
        <f>S992*H992</f>
        <v>0</v>
      </c>
      <c r="U992" s="38"/>
      <c r="V992" s="38"/>
      <c r="W992" s="38"/>
      <c r="X992" s="38"/>
      <c r="Y992" s="38"/>
      <c r="Z992" s="38"/>
      <c r="AA992" s="38"/>
      <c r="AB992" s="38"/>
      <c r="AC992" s="38"/>
      <c r="AD992" s="38"/>
      <c r="AE992" s="38"/>
      <c r="AR992" s="215" t="s">
        <v>309</v>
      </c>
      <c r="AT992" s="215" t="s">
        <v>162</v>
      </c>
      <c r="AU992" s="215" t="s">
        <v>168</v>
      </c>
      <c r="AY992" s="17" t="s">
        <v>158</v>
      </c>
      <c r="BE992" s="216">
        <f>IF(N992="základní",J992,0)</f>
        <v>0</v>
      </c>
      <c r="BF992" s="216">
        <f>IF(N992="snížená",J992,0)</f>
        <v>0</v>
      </c>
      <c r="BG992" s="216">
        <f>IF(N992="zákl. přenesená",J992,0)</f>
        <v>0</v>
      </c>
      <c r="BH992" s="216">
        <f>IF(N992="sníž. přenesená",J992,0)</f>
        <v>0</v>
      </c>
      <c r="BI992" s="216">
        <f>IF(N992="nulová",J992,0)</f>
        <v>0</v>
      </c>
      <c r="BJ992" s="17" t="s">
        <v>168</v>
      </c>
      <c r="BK992" s="216">
        <f>ROUND(I992*H992,2)</f>
        <v>0</v>
      </c>
      <c r="BL992" s="17" t="s">
        <v>309</v>
      </c>
      <c r="BM992" s="215" t="s">
        <v>814</v>
      </c>
    </row>
    <row r="993" s="2" customFormat="1" ht="24.15" customHeight="1">
      <c r="A993" s="38"/>
      <c r="B993" s="39"/>
      <c r="C993" s="254" t="s">
        <v>815</v>
      </c>
      <c r="D993" s="254" t="s">
        <v>205</v>
      </c>
      <c r="E993" s="255" t="s">
        <v>816</v>
      </c>
      <c r="F993" s="256" t="s">
        <v>817</v>
      </c>
      <c r="G993" s="257" t="s">
        <v>818</v>
      </c>
      <c r="H993" s="258">
        <v>1</v>
      </c>
      <c r="I993" s="259"/>
      <c r="J993" s="260">
        <f>ROUND(I993*H993,2)</f>
        <v>0</v>
      </c>
      <c r="K993" s="256" t="s">
        <v>19</v>
      </c>
      <c r="L993" s="261"/>
      <c r="M993" s="262" t="s">
        <v>19</v>
      </c>
      <c r="N993" s="263" t="s">
        <v>44</v>
      </c>
      <c r="O993" s="84"/>
      <c r="P993" s="213">
        <f>O993*H993</f>
        <v>0</v>
      </c>
      <c r="Q993" s="213">
        <v>0</v>
      </c>
      <c r="R993" s="213">
        <f>Q993*H993</f>
        <v>0</v>
      </c>
      <c r="S993" s="213">
        <v>0</v>
      </c>
      <c r="T993" s="214">
        <f>S993*H993</f>
        <v>0</v>
      </c>
      <c r="U993" s="38"/>
      <c r="V993" s="38"/>
      <c r="W993" s="38"/>
      <c r="X993" s="38"/>
      <c r="Y993" s="38"/>
      <c r="Z993" s="38"/>
      <c r="AA993" s="38"/>
      <c r="AB993" s="38"/>
      <c r="AC993" s="38"/>
      <c r="AD993" s="38"/>
      <c r="AE993" s="38"/>
      <c r="AR993" s="215" t="s">
        <v>399</v>
      </c>
      <c r="AT993" s="215" t="s">
        <v>205</v>
      </c>
      <c r="AU993" s="215" t="s">
        <v>168</v>
      </c>
      <c r="AY993" s="17" t="s">
        <v>158</v>
      </c>
      <c r="BE993" s="216">
        <f>IF(N993="základní",J993,0)</f>
        <v>0</v>
      </c>
      <c r="BF993" s="216">
        <f>IF(N993="snížená",J993,0)</f>
        <v>0</v>
      </c>
      <c r="BG993" s="216">
        <f>IF(N993="zákl. přenesená",J993,0)</f>
        <v>0</v>
      </c>
      <c r="BH993" s="216">
        <f>IF(N993="sníž. přenesená",J993,0)</f>
        <v>0</v>
      </c>
      <c r="BI993" s="216">
        <f>IF(N993="nulová",J993,0)</f>
        <v>0</v>
      </c>
      <c r="BJ993" s="17" t="s">
        <v>168</v>
      </c>
      <c r="BK993" s="216">
        <f>ROUND(I993*H993,2)</f>
        <v>0</v>
      </c>
      <c r="BL993" s="17" t="s">
        <v>309</v>
      </c>
      <c r="BM993" s="215" t="s">
        <v>819</v>
      </c>
    </row>
    <row r="994" s="2" customFormat="1" ht="37.8" customHeight="1">
      <c r="A994" s="38"/>
      <c r="B994" s="39"/>
      <c r="C994" s="204" t="s">
        <v>820</v>
      </c>
      <c r="D994" s="204" t="s">
        <v>162</v>
      </c>
      <c r="E994" s="205" t="s">
        <v>821</v>
      </c>
      <c r="F994" s="206" t="s">
        <v>822</v>
      </c>
      <c r="G994" s="207" t="s">
        <v>645</v>
      </c>
      <c r="H994" s="264"/>
      <c r="I994" s="209"/>
      <c r="J994" s="210">
        <f>ROUND(I994*H994,2)</f>
        <v>0</v>
      </c>
      <c r="K994" s="206" t="s">
        <v>166</v>
      </c>
      <c r="L994" s="44"/>
      <c r="M994" s="211" t="s">
        <v>19</v>
      </c>
      <c r="N994" s="212" t="s">
        <v>44</v>
      </c>
      <c r="O994" s="84"/>
      <c r="P994" s="213">
        <f>O994*H994</f>
        <v>0</v>
      </c>
      <c r="Q994" s="213">
        <v>0</v>
      </c>
      <c r="R994" s="213">
        <f>Q994*H994</f>
        <v>0</v>
      </c>
      <c r="S994" s="213">
        <v>0</v>
      </c>
      <c r="T994" s="214">
        <f>S994*H994</f>
        <v>0</v>
      </c>
      <c r="U994" s="38"/>
      <c r="V994" s="38"/>
      <c r="W994" s="38"/>
      <c r="X994" s="38"/>
      <c r="Y994" s="38"/>
      <c r="Z994" s="38"/>
      <c r="AA994" s="38"/>
      <c r="AB994" s="38"/>
      <c r="AC994" s="38"/>
      <c r="AD994" s="38"/>
      <c r="AE994" s="38"/>
      <c r="AR994" s="215" t="s">
        <v>309</v>
      </c>
      <c r="AT994" s="215" t="s">
        <v>162</v>
      </c>
      <c r="AU994" s="215" t="s">
        <v>168</v>
      </c>
      <c r="AY994" s="17" t="s">
        <v>158</v>
      </c>
      <c r="BE994" s="216">
        <f>IF(N994="základní",J994,0)</f>
        <v>0</v>
      </c>
      <c r="BF994" s="216">
        <f>IF(N994="snížená",J994,0)</f>
        <v>0</v>
      </c>
      <c r="BG994" s="216">
        <f>IF(N994="zákl. přenesená",J994,0)</f>
        <v>0</v>
      </c>
      <c r="BH994" s="216">
        <f>IF(N994="sníž. přenesená",J994,0)</f>
        <v>0</v>
      </c>
      <c r="BI994" s="216">
        <f>IF(N994="nulová",J994,0)</f>
        <v>0</v>
      </c>
      <c r="BJ994" s="17" t="s">
        <v>168</v>
      </c>
      <c r="BK994" s="216">
        <f>ROUND(I994*H994,2)</f>
        <v>0</v>
      </c>
      <c r="BL994" s="17" t="s">
        <v>309</v>
      </c>
      <c r="BM994" s="215" t="s">
        <v>823</v>
      </c>
    </row>
    <row r="995" s="2" customFormat="1">
      <c r="A995" s="38"/>
      <c r="B995" s="39"/>
      <c r="C995" s="40"/>
      <c r="D995" s="217" t="s">
        <v>170</v>
      </c>
      <c r="E995" s="40"/>
      <c r="F995" s="218" t="s">
        <v>824</v>
      </c>
      <c r="G995" s="40"/>
      <c r="H995" s="40"/>
      <c r="I995" s="219"/>
      <c r="J995" s="40"/>
      <c r="K995" s="40"/>
      <c r="L995" s="44"/>
      <c r="M995" s="220"/>
      <c r="N995" s="221"/>
      <c r="O995" s="84"/>
      <c r="P995" s="84"/>
      <c r="Q995" s="84"/>
      <c r="R995" s="84"/>
      <c r="S995" s="84"/>
      <c r="T995" s="85"/>
      <c r="U995" s="38"/>
      <c r="V995" s="38"/>
      <c r="W995" s="38"/>
      <c r="X995" s="38"/>
      <c r="Y995" s="38"/>
      <c r="Z995" s="38"/>
      <c r="AA995" s="38"/>
      <c r="AB995" s="38"/>
      <c r="AC995" s="38"/>
      <c r="AD995" s="38"/>
      <c r="AE995" s="38"/>
      <c r="AT995" s="17" t="s">
        <v>170</v>
      </c>
      <c r="AU995" s="17" t="s">
        <v>168</v>
      </c>
    </row>
    <row r="996" s="12" customFormat="1" ht="22.8" customHeight="1">
      <c r="A996" s="12"/>
      <c r="B996" s="188"/>
      <c r="C996" s="189"/>
      <c r="D996" s="190" t="s">
        <v>71</v>
      </c>
      <c r="E996" s="202" t="s">
        <v>825</v>
      </c>
      <c r="F996" s="202" t="s">
        <v>826</v>
      </c>
      <c r="G996" s="189"/>
      <c r="H996" s="189"/>
      <c r="I996" s="192"/>
      <c r="J996" s="203">
        <f>BK996</f>
        <v>0</v>
      </c>
      <c r="K996" s="189"/>
      <c r="L996" s="194"/>
      <c r="M996" s="195"/>
      <c r="N996" s="196"/>
      <c r="O996" s="196"/>
      <c r="P996" s="197">
        <f>SUM(P997:P1007)</f>
        <v>0</v>
      </c>
      <c r="Q996" s="196"/>
      <c r="R996" s="197">
        <f>SUM(R997:R1007)</f>
        <v>0.00050137999999999995</v>
      </c>
      <c r="S996" s="196"/>
      <c r="T996" s="198">
        <f>SUM(T997:T1007)</f>
        <v>0</v>
      </c>
      <c r="U996" s="12"/>
      <c r="V996" s="12"/>
      <c r="W996" s="12"/>
      <c r="X996" s="12"/>
      <c r="Y996" s="12"/>
      <c r="Z996" s="12"/>
      <c r="AA996" s="12"/>
      <c r="AB996" s="12"/>
      <c r="AC996" s="12"/>
      <c r="AD996" s="12"/>
      <c r="AE996" s="12"/>
      <c r="AR996" s="199" t="s">
        <v>168</v>
      </c>
      <c r="AT996" s="200" t="s">
        <v>71</v>
      </c>
      <c r="AU996" s="200" t="s">
        <v>80</v>
      </c>
      <c r="AY996" s="199" t="s">
        <v>158</v>
      </c>
      <c r="BK996" s="201">
        <f>SUM(BK997:BK1007)</f>
        <v>0</v>
      </c>
    </row>
    <row r="997" s="2" customFormat="1" ht="37.8" customHeight="1">
      <c r="A997" s="38"/>
      <c r="B997" s="39"/>
      <c r="C997" s="204" t="s">
        <v>827</v>
      </c>
      <c r="D997" s="204" t="s">
        <v>162</v>
      </c>
      <c r="E997" s="205" t="s">
        <v>828</v>
      </c>
      <c r="F997" s="206" t="s">
        <v>829</v>
      </c>
      <c r="G997" s="207" t="s">
        <v>165</v>
      </c>
      <c r="H997" s="208">
        <v>1.1659999999999999</v>
      </c>
      <c r="I997" s="209"/>
      <c r="J997" s="210">
        <f>ROUND(I997*H997,2)</f>
        <v>0</v>
      </c>
      <c r="K997" s="206" t="s">
        <v>166</v>
      </c>
      <c r="L997" s="44"/>
      <c r="M997" s="211" t="s">
        <v>19</v>
      </c>
      <c r="N997" s="212" t="s">
        <v>44</v>
      </c>
      <c r="O997" s="84"/>
      <c r="P997" s="213">
        <f>O997*H997</f>
        <v>0</v>
      </c>
      <c r="Q997" s="213">
        <v>6.9999999999999994E-05</v>
      </c>
      <c r="R997" s="213">
        <f>Q997*H997</f>
        <v>8.1619999999999981E-05</v>
      </c>
      <c r="S997" s="213">
        <v>0</v>
      </c>
      <c r="T997" s="214">
        <f>S997*H997</f>
        <v>0</v>
      </c>
      <c r="U997" s="38"/>
      <c r="V997" s="38"/>
      <c r="W997" s="38"/>
      <c r="X997" s="38"/>
      <c r="Y997" s="38"/>
      <c r="Z997" s="38"/>
      <c r="AA997" s="38"/>
      <c r="AB997" s="38"/>
      <c r="AC997" s="38"/>
      <c r="AD997" s="38"/>
      <c r="AE997" s="38"/>
      <c r="AR997" s="215" t="s">
        <v>309</v>
      </c>
      <c r="AT997" s="215" t="s">
        <v>162</v>
      </c>
      <c r="AU997" s="215" t="s">
        <v>168</v>
      </c>
      <c r="AY997" s="17" t="s">
        <v>158</v>
      </c>
      <c r="BE997" s="216">
        <f>IF(N997="základní",J997,0)</f>
        <v>0</v>
      </c>
      <c r="BF997" s="216">
        <f>IF(N997="snížená",J997,0)</f>
        <v>0</v>
      </c>
      <c r="BG997" s="216">
        <f>IF(N997="zákl. přenesená",J997,0)</f>
        <v>0</v>
      </c>
      <c r="BH997" s="216">
        <f>IF(N997="sníž. přenesená",J997,0)</f>
        <v>0</v>
      </c>
      <c r="BI997" s="216">
        <f>IF(N997="nulová",J997,0)</f>
        <v>0</v>
      </c>
      <c r="BJ997" s="17" t="s">
        <v>168</v>
      </c>
      <c r="BK997" s="216">
        <f>ROUND(I997*H997,2)</f>
        <v>0</v>
      </c>
      <c r="BL997" s="17" t="s">
        <v>309</v>
      </c>
      <c r="BM997" s="215" t="s">
        <v>830</v>
      </c>
    </row>
    <row r="998" s="13" customFormat="1">
      <c r="A998" s="13"/>
      <c r="B998" s="222"/>
      <c r="C998" s="223"/>
      <c r="D998" s="217" t="s">
        <v>172</v>
      </c>
      <c r="E998" s="224" t="s">
        <v>19</v>
      </c>
      <c r="F998" s="225" t="s">
        <v>831</v>
      </c>
      <c r="G998" s="223"/>
      <c r="H998" s="224" t="s">
        <v>19</v>
      </c>
      <c r="I998" s="226"/>
      <c r="J998" s="223"/>
      <c r="K998" s="223"/>
      <c r="L998" s="227"/>
      <c r="M998" s="228"/>
      <c r="N998" s="229"/>
      <c r="O998" s="229"/>
      <c r="P998" s="229"/>
      <c r="Q998" s="229"/>
      <c r="R998" s="229"/>
      <c r="S998" s="229"/>
      <c r="T998" s="230"/>
      <c r="U998" s="13"/>
      <c r="V998" s="13"/>
      <c r="W998" s="13"/>
      <c r="X998" s="13"/>
      <c r="Y998" s="13"/>
      <c r="Z998" s="13"/>
      <c r="AA998" s="13"/>
      <c r="AB998" s="13"/>
      <c r="AC998" s="13"/>
      <c r="AD998" s="13"/>
      <c r="AE998" s="13"/>
      <c r="AT998" s="231" t="s">
        <v>172</v>
      </c>
      <c r="AU998" s="231" t="s">
        <v>168</v>
      </c>
      <c r="AV998" s="13" t="s">
        <v>80</v>
      </c>
      <c r="AW998" s="13" t="s">
        <v>33</v>
      </c>
      <c r="AX998" s="13" t="s">
        <v>72</v>
      </c>
      <c r="AY998" s="231" t="s">
        <v>158</v>
      </c>
    </row>
    <row r="999" s="14" customFormat="1">
      <c r="A999" s="14"/>
      <c r="B999" s="232"/>
      <c r="C999" s="233"/>
      <c r="D999" s="217" t="s">
        <v>172</v>
      </c>
      <c r="E999" s="234" t="s">
        <v>19</v>
      </c>
      <c r="F999" s="235" t="s">
        <v>832</v>
      </c>
      <c r="G999" s="233"/>
      <c r="H999" s="236">
        <v>0.5</v>
      </c>
      <c r="I999" s="237"/>
      <c r="J999" s="233"/>
      <c r="K999" s="233"/>
      <c r="L999" s="238"/>
      <c r="M999" s="239"/>
      <c r="N999" s="240"/>
      <c r="O999" s="240"/>
      <c r="P999" s="240"/>
      <c r="Q999" s="240"/>
      <c r="R999" s="240"/>
      <c r="S999" s="240"/>
      <c r="T999" s="241"/>
      <c r="U999" s="14"/>
      <c r="V999" s="14"/>
      <c r="W999" s="14"/>
      <c r="X999" s="14"/>
      <c r="Y999" s="14"/>
      <c r="Z999" s="14"/>
      <c r="AA999" s="14"/>
      <c r="AB999" s="14"/>
      <c r="AC999" s="14"/>
      <c r="AD999" s="14"/>
      <c r="AE999" s="14"/>
      <c r="AT999" s="242" t="s">
        <v>172</v>
      </c>
      <c r="AU999" s="242" t="s">
        <v>168</v>
      </c>
      <c r="AV999" s="14" t="s">
        <v>168</v>
      </c>
      <c r="AW999" s="14" t="s">
        <v>33</v>
      </c>
      <c r="AX999" s="14" t="s">
        <v>72</v>
      </c>
      <c r="AY999" s="242" t="s">
        <v>158</v>
      </c>
    </row>
    <row r="1000" s="13" customFormat="1">
      <c r="A1000" s="13"/>
      <c r="B1000" s="222"/>
      <c r="C1000" s="223"/>
      <c r="D1000" s="217" t="s">
        <v>172</v>
      </c>
      <c r="E1000" s="224" t="s">
        <v>19</v>
      </c>
      <c r="F1000" s="225" t="s">
        <v>833</v>
      </c>
      <c r="G1000" s="223"/>
      <c r="H1000" s="224" t="s">
        <v>19</v>
      </c>
      <c r="I1000" s="226"/>
      <c r="J1000" s="223"/>
      <c r="K1000" s="223"/>
      <c r="L1000" s="227"/>
      <c r="M1000" s="228"/>
      <c r="N1000" s="229"/>
      <c r="O1000" s="229"/>
      <c r="P1000" s="229"/>
      <c r="Q1000" s="229"/>
      <c r="R1000" s="229"/>
      <c r="S1000" s="229"/>
      <c r="T1000" s="230"/>
      <c r="U1000" s="13"/>
      <c r="V1000" s="13"/>
      <c r="W1000" s="13"/>
      <c r="X1000" s="13"/>
      <c r="Y1000" s="13"/>
      <c r="Z1000" s="13"/>
      <c r="AA1000" s="13"/>
      <c r="AB1000" s="13"/>
      <c r="AC1000" s="13"/>
      <c r="AD1000" s="13"/>
      <c r="AE1000" s="13"/>
      <c r="AT1000" s="231" t="s">
        <v>172</v>
      </c>
      <c r="AU1000" s="231" t="s">
        <v>168</v>
      </c>
      <c r="AV1000" s="13" t="s">
        <v>80</v>
      </c>
      <c r="AW1000" s="13" t="s">
        <v>33</v>
      </c>
      <c r="AX1000" s="13" t="s">
        <v>72</v>
      </c>
      <c r="AY1000" s="231" t="s">
        <v>158</v>
      </c>
    </row>
    <row r="1001" s="14" customFormat="1">
      <c r="A1001" s="14"/>
      <c r="B1001" s="232"/>
      <c r="C1001" s="233"/>
      <c r="D1001" s="217" t="s">
        <v>172</v>
      </c>
      <c r="E1001" s="234" t="s">
        <v>19</v>
      </c>
      <c r="F1001" s="235" t="s">
        <v>834</v>
      </c>
      <c r="G1001" s="233"/>
      <c r="H1001" s="236">
        <v>0.56000000000000005</v>
      </c>
      <c r="I1001" s="237"/>
      <c r="J1001" s="233"/>
      <c r="K1001" s="233"/>
      <c r="L1001" s="238"/>
      <c r="M1001" s="239"/>
      <c r="N1001" s="240"/>
      <c r="O1001" s="240"/>
      <c r="P1001" s="240"/>
      <c r="Q1001" s="240"/>
      <c r="R1001" s="240"/>
      <c r="S1001" s="240"/>
      <c r="T1001" s="241"/>
      <c r="U1001" s="14"/>
      <c r="V1001" s="14"/>
      <c r="W1001" s="14"/>
      <c r="X1001" s="14"/>
      <c r="Y1001" s="14"/>
      <c r="Z1001" s="14"/>
      <c r="AA1001" s="14"/>
      <c r="AB1001" s="14"/>
      <c r="AC1001" s="14"/>
      <c r="AD1001" s="14"/>
      <c r="AE1001" s="14"/>
      <c r="AT1001" s="242" t="s">
        <v>172</v>
      </c>
      <c r="AU1001" s="242" t="s">
        <v>168</v>
      </c>
      <c r="AV1001" s="14" t="s">
        <v>168</v>
      </c>
      <c r="AW1001" s="14" t="s">
        <v>33</v>
      </c>
      <c r="AX1001" s="14" t="s">
        <v>72</v>
      </c>
      <c r="AY1001" s="242" t="s">
        <v>158</v>
      </c>
    </row>
    <row r="1002" s="15" customFormat="1">
      <c r="A1002" s="15"/>
      <c r="B1002" s="243"/>
      <c r="C1002" s="244"/>
      <c r="D1002" s="217" t="s">
        <v>172</v>
      </c>
      <c r="E1002" s="245" t="s">
        <v>19</v>
      </c>
      <c r="F1002" s="246" t="s">
        <v>176</v>
      </c>
      <c r="G1002" s="244"/>
      <c r="H1002" s="247">
        <v>1.0600000000000001</v>
      </c>
      <c r="I1002" s="248"/>
      <c r="J1002" s="244"/>
      <c r="K1002" s="244"/>
      <c r="L1002" s="249"/>
      <c r="M1002" s="250"/>
      <c r="N1002" s="251"/>
      <c r="O1002" s="251"/>
      <c r="P1002" s="251"/>
      <c r="Q1002" s="251"/>
      <c r="R1002" s="251"/>
      <c r="S1002" s="251"/>
      <c r="T1002" s="252"/>
      <c r="U1002" s="15"/>
      <c r="V1002" s="15"/>
      <c r="W1002" s="15"/>
      <c r="X1002" s="15"/>
      <c r="Y1002" s="15"/>
      <c r="Z1002" s="15"/>
      <c r="AA1002" s="15"/>
      <c r="AB1002" s="15"/>
      <c r="AC1002" s="15"/>
      <c r="AD1002" s="15"/>
      <c r="AE1002" s="15"/>
      <c r="AT1002" s="253" t="s">
        <v>172</v>
      </c>
      <c r="AU1002" s="253" t="s">
        <v>168</v>
      </c>
      <c r="AV1002" s="15" t="s">
        <v>167</v>
      </c>
      <c r="AW1002" s="15" t="s">
        <v>33</v>
      </c>
      <c r="AX1002" s="15" t="s">
        <v>80</v>
      </c>
      <c r="AY1002" s="253" t="s">
        <v>158</v>
      </c>
    </row>
    <row r="1003" s="14" customFormat="1">
      <c r="A1003" s="14"/>
      <c r="B1003" s="232"/>
      <c r="C1003" s="233"/>
      <c r="D1003" s="217" t="s">
        <v>172</v>
      </c>
      <c r="E1003" s="233"/>
      <c r="F1003" s="235" t="s">
        <v>835</v>
      </c>
      <c r="G1003" s="233"/>
      <c r="H1003" s="236">
        <v>1.1659999999999999</v>
      </c>
      <c r="I1003" s="237"/>
      <c r="J1003" s="233"/>
      <c r="K1003" s="233"/>
      <c r="L1003" s="238"/>
      <c r="M1003" s="239"/>
      <c r="N1003" s="240"/>
      <c r="O1003" s="240"/>
      <c r="P1003" s="240"/>
      <c r="Q1003" s="240"/>
      <c r="R1003" s="240"/>
      <c r="S1003" s="240"/>
      <c r="T1003" s="241"/>
      <c r="U1003" s="14"/>
      <c r="V1003" s="14"/>
      <c r="W1003" s="14"/>
      <c r="X1003" s="14"/>
      <c r="Y1003" s="14"/>
      <c r="Z1003" s="14"/>
      <c r="AA1003" s="14"/>
      <c r="AB1003" s="14"/>
      <c r="AC1003" s="14"/>
      <c r="AD1003" s="14"/>
      <c r="AE1003" s="14"/>
      <c r="AT1003" s="242" t="s">
        <v>172</v>
      </c>
      <c r="AU1003" s="242" t="s">
        <v>168</v>
      </c>
      <c r="AV1003" s="14" t="s">
        <v>168</v>
      </c>
      <c r="AW1003" s="14" t="s">
        <v>4</v>
      </c>
      <c r="AX1003" s="14" t="s">
        <v>80</v>
      </c>
      <c r="AY1003" s="242" t="s">
        <v>158</v>
      </c>
    </row>
    <row r="1004" s="2" customFormat="1" ht="37.8" customHeight="1">
      <c r="A1004" s="38"/>
      <c r="B1004" s="39"/>
      <c r="C1004" s="204" t="s">
        <v>836</v>
      </c>
      <c r="D1004" s="204" t="s">
        <v>162</v>
      </c>
      <c r="E1004" s="205" t="s">
        <v>837</v>
      </c>
      <c r="F1004" s="206" t="s">
        <v>838</v>
      </c>
      <c r="G1004" s="207" t="s">
        <v>165</v>
      </c>
      <c r="H1004" s="208">
        <v>1.1659999999999999</v>
      </c>
      <c r="I1004" s="209"/>
      <c r="J1004" s="210">
        <f>ROUND(I1004*H1004,2)</f>
        <v>0</v>
      </c>
      <c r="K1004" s="206" t="s">
        <v>166</v>
      </c>
      <c r="L1004" s="44"/>
      <c r="M1004" s="211" t="s">
        <v>19</v>
      </c>
      <c r="N1004" s="212" t="s">
        <v>44</v>
      </c>
      <c r="O1004" s="84"/>
      <c r="P1004" s="213">
        <f>O1004*H1004</f>
        <v>0</v>
      </c>
      <c r="Q1004" s="213">
        <v>6.9999999999999994E-05</v>
      </c>
      <c r="R1004" s="213">
        <f>Q1004*H1004</f>
        <v>8.1619999999999981E-05</v>
      </c>
      <c r="S1004" s="213">
        <v>0</v>
      </c>
      <c r="T1004" s="214">
        <f>S1004*H1004</f>
        <v>0</v>
      </c>
      <c r="U1004" s="38"/>
      <c r="V1004" s="38"/>
      <c r="W1004" s="38"/>
      <c r="X1004" s="38"/>
      <c r="Y1004" s="38"/>
      <c r="Z1004" s="38"/>
      <c r="AA1004" s="38"/>
      <c r="AB1004" s="38"/>
      <c r="AC1004" s="38"/>
      <c r="AD1004" s="38"/>
      <c r="AE1004" s="38"/>
      <c r="AR1004" s="215" t="s">
        <v>309</v>
      </c>
      <c r="AT1004" s="215" t="s">
        <v>162</v>
      </c>
      <c r="AU1004" s="215" t="s">
        <v>168</v>
      </c>
      <c r="AY1004" s="17" t="s">
        <v>158</v>
      </c>
      <c r="BE1004" s="216">
        <f>IF(N1004="základní",J1004,0)</f>
        <v>0</v>
      </c>
      <c r="BF1004" s="216">
        <f>IF(N1004="snížená",J1004,0)</f>
        <v>0</v>
      </c>
      <c r="BG1004" s="216">
        <f>IF(N1004="zákl. přenesená",J1004,0)</f>
        <v>0</v>
      </c>
      <c r="BH1004" s="216">
        <f>IF(N1004="sníž. přenesená",J1004,0)</f>
        <v>0</v>
      </c>
      <c r="BI1004" s="216">
        <f>IF(N1004="nulová",J1004,0)</f>
        <v>0</v>
      </c>
      <c r="BJ1004" s="17" t="s">
        <v>168</v>
      </c>
      <c r="BK1004" s="216">
        <f>ROUND(I1004*H1004,2)</f>
        <v>0</v>
      </c>
      <c r="BL1004" s="17" t="s">
        <v>309</v>
      </c>
      <c r="BM1004" s="215" t="s">
        <v>839</v>
      </c>
    </row>
    <row r="1005" s="2" customFormat="1" ht="24.15" customHeight="1">
      <c r="A1005" s="38"/>
      <c r="B1005" s="39"/>
      <c r="C1005" s="204" t="s">
        <v>840</v>
      </c>
      <c r="D1005" s="204" t="s">
        <v>162</v>
      </c>
      <c r="E1005" s="205" t="s">
        <v>841</v>
      </c>
      <c r="F1005" s="206" t="s">
        <v>842</v>
      </c>
      <c r="G1005" s="207" t="s">
        <v>165</v>
      </c>
      <c r="H1005" s="208">
        <v>1.1659999999999999</v>
      </c>
      <c r="I1005" s="209"/>
      <c r="J1005" s="210">
        <f>ROUND(I1005*H1005,2)</f>
        <v>0</v>
      </c>
      <c r="K1005" s="206" t="s">
        <v>166</v>
      </c>
      <c r="L1005" s="44"/>
      <c r="M1005" s="211" t="s">
        <v>19</v>
      </c>
      <c r="N1005" s="212" t="s">
        <v>44</v>
      </c>
      <c r="O1005" s="84"/>
      <c r="P1005" s="213">
        <f>O1005*H1005</f>
        <v>0</v>
      </c>
      <c r="Q1005" s="213">
        <v>0.00012</v>
      </c>
      <c r="R1005" s="213">
        <f>Q1005*H1005</f>
        <v>0.00013992</v>
      </c>
      <c r="S1005" s="213">
        <v>0</v>
      </c>
      <c r="T1005" s="214">
        <f>S1005*H1005</f>
        <v>0</v>
      </c>
      <c r="U1005" s="38"/>
      <c r="V1005" s="38"/>
      <c r="W1005" s="38"/>
      <c r="X1005" s="38"/>
      <c r="Y1005" s="38"/>
      <c r="Z1005" s="38"/>
      <c r="AA1005" s="38"/>
      <c r="AB1005" s="38"/>
      <c r="AC1005" s="38"/>
      <c r="AD1005" s="38"/>
      <c r="AE1005" s="38"/>
      <c r="AR1005" s="215" t="s">
        <v>309</v>
      </c>
      <c r="AT1005" s="215" t="s">
        <v>162</v>
      </c>
      <c r="AU1005" s="215" t="s">
        <v>168</v>
      </c>
      <c r="AY1005" s="17" t="s">
        <v>158</v>
      </c>
      <c r="BE1005" s="216">
        <f>IF(N1005="základní",J1005,0)</f>
        <v>0</v>
      </c>
      <c r="BF1005" s="216">
        <f>IF(N1005="snížená",J1005,0)</f>
        <v>0</v>
      </c>
      <c r="BG1005" s="216">
        <f>IF(N1005="zákl. přenesená",J1005,0)</f>
        <v>0</v>
      </c>
      <c r="BH1005" s="216">
        <f>IF(N1005="sníž. přenesená",J1005,0)</f>
        <v>0</v>
      </c>
      <c r="BI1005" s="216">
        <f>IF(N1005="nulová",J1005,0)</f>
        <v>0</v>
      </c>
      <c r="BJ1005" s="17" t="s">
        <v>168</v>
      </c>
      <c r="BK1005" s="216">
        <f>ROUND(I1005*H1005,2)</f>
        <v>0</v>
      </c>
      <c r="BL1005" s="17" t="s">
        <v>309</v>
      </c>
      <c r="BM1005" s="215" t="s">
        <v>843</v>
      </c>
    </row>
    <row r="1006" s="2" customFormat="1" ht="37.8" customHeight="1">
      <c r="A1006" s="38"/>
      <c r="B1006" s="39"/>
      <c r="C1006" s="204" t="s">
        <v>844</v>
      </c>
      <c r="D1006" s="204" t="s">
        <v>162</v>
      </c>
      <c r="E1006" s="205" t="s">
        <v>845</v>
      </c>
      <c r="F1006" s="206" t="s">
        <v>846</v>
      </c>
      <c r="G1006" s="207" t="s">
        <v>165</v>
      </c>
      <c r="H1006" s="208">
        <v>1.1659999999999999</v>
      </c>
      <c r="I1006" s="209"/>
      <c r="J1006" s="210">
        <f>ROUND(I1006*H1006,2)</f>
        <v>0</v>
      </c>
      <c r="K1006" s="206" t="s">
        <v>166</v>
      </c>
      <c r="L1006" s="44"/>
      <c r="M1006" s="211" t="s">
        <v>19</v>
      </c>
      <c r="N1006" s="212" t="s">
        <v>44</v>
      </c>
      <c r="O1006" s="84"/>
      <c r="P1006" s="213">
        <f>O1006*H1006</f>
        <v>0</v>
      </c>
      <c r="Q1006" s="213">
        <v>3.0000000000000001E-05</v>
      </c>
      <c r="R1006" s="213">
        <f>Q1006*H1006</f>
        <v>3.4980000000000001E-05</v>
      </c>
      <c r="S1006" s="213">
        <v>0</v>
      </c>
      <c r="T1006" s="214">
        <f>S1006*H1006</f>
        <v>0</v>
      </c>
      <c r="U1006" s="38"/>
      <c r="V1006" s="38"/>
      <c r="W1006" s="38"/>
      <c r="X1006" s="38"/>
      <c r="Y1006" s="38"/>
      <c r="Z1006" s="38"/>
      <c r="AA1006" s="38"/>
      <c r="AB1006" s="38"/>
      <c r="AC1006" s="38"/>
      <c r="AD1006" s="38"/>
      <c r="AE1006" s="38"/>
      <c r="AR1006" s="215" t="s">
        <v>309</v>
      </c>
      <c r="AT1006" s="215" t="s">
        <v>162</v>
      </c>
      <c r="AU1006" s="215" t="s">
        <v>168</v>
      </c>
      <c r="AY1006" s="17" t="s">
        <v>158</v>
      </c>
      <c r="BE1006" s="216">
        <f>IF(N1006="základní",J1006,0)</f>
        <v>0</v>
      </c>
      <c r="BF1006" s="216">
        <f>IF(N1006="snížená",J1006,0)</f>
        <v>0</v>
      </c>
      <c r="BG1006" s="216">
        <f>IF(N1006="zákl. přenesená",J1006,0)</f>
        <v>0</v>
      </c>
      <c r="BH1006" s="216">
        <f>IF(N1006="sníž. přenesená",J1006,0)</f>
        <v>0</v>
      </c>
      <c r="BI1006" s="216">
        <f>IF(N1006="nulová",J1006,0)</f>
        <v>0</v>
      </c>
      <c r="BJ1006" s="17" t="s">
        <v>168</v>
      </c>
      <c r="BK1006" s="216">
        <f>ROUND(I1006*H1006,2)</f>
        <v>0</v>
      </c>
      <c r="BL1006" s="17" t="s">
        <v>309</v>
      </c>
      <c r="BM1006" s="215" t="s">
        <v>847</v>
      </c>
    </row>
    <row r="1007" s="2" customFormat="1" ht="24.15" customHeight="1">
      <c r="A1007" s="38"/>
      <c r="B1007" s="39"/>
      <c r="C1007" s="204" t="s">
        <v>848</v>
      </c>
      <c r="D1007" s="204" t="s">
        <v>162</v>
      </c>
      <c r="E1007" s="205" t="s">
        <v>849</v>
      </c>
      <c r="F1007" s="206" t="s">
        <v>850</v>
      </c>
      <c r="G1007" s="207" t="s">
        <v>165</v>
      </c>
      <c r="H1007" s="208">
        <v>1.1659999999999999</v>
      </c>
      <c r="I1007" s="209"/>
      <c r="J1007" s="210">
        <f>ROUND(I1007*H1007,2)</f>
        <v>0</v>
      </c>
      <c r="K1007" s="206" t="s">
        <v>166</v>
      </c>
      <c r="L1007" s="44"/>
      <c r="M1007" s="211" t="s">
        <v>19</v>
      </c>
      <c r="N1007" s="212" t="s">
        <v>44</v>
      </c>
      <c r="O1007" s="84"/>
      <c r="P1007" s="213">
        <f>O1007*H1007</f>
        <v>0</v>
      </c>
      <c r="Q1007" s="213">
        <v>0.00013999999999999999</v>
      </c>
      <c r="R1007" s="213">
        <f>Q1007*H1007</f>
        <v>0.00016323999999999996</v>
      </c>
      <c r="S1007" s="213">
        <v>0</v>
      </c>
      <c r="T1007" s="214">
        <f>S1007*H1007</f>
        <v>0</v>
      </c>
      <c r="U1007" s="38"/>
      <c r="V1007" s="38"/>
      <c r="W1007" s="38"/>
      <c r="X1007" s="38"/>
      <c r="Y1007" s="38"/>
      <c r="Z1007" s="38"/>
      <c r="AA1007" s="38"/>
      <c r="AB1007" s="38"/>
      <c r="AC1007" s="38"/>
      <c r="AD1007" s="38"/>
      <c r="AE1007" s="38"/>
      <c r="AR1007" s="215" t="s">
        <v>309</v>
      </c>
      <c r="AT1007" s="215" t="s">
        <v>162</v>
      </c>
      <c r="AU1007" s="215" t="s">
        <v>168</v>
      </c>
      <c r="AY1007" s="17" t="s">
        <v>158</v>
      </c>
      <c r="BE1007" s="216">
        <f>IF(N1007="základní",J1007,0)</f>
        <v>0</v>
      </c>
      <c r="BF1007" s="216">
        <f>IF(N1007="snížená",J1007,0)</f>
        <v>0</v>
      </c>
      <c r="BG1007" s="216">
        <f>IF(N1007="zákl. přenesená",J1007,0)</f>
        <v>0</v>
      </c>
      <c r="BH1007" s="216">
        <f>IF(N1007="sníž. přenesená",J1007,0)</f>
        <v>0</v>
      </c>
      <c r="BI1007" s="216">
        <f>IF(N1007="nulová",J1007,0)</f>
        <v>0</v>
      </c>
      <c r="BJ1007" s="17" t="s">
        <v>168</v>
      </c>
      <c r="BK1007" s="216">
        <f>ROUND(I1007*H1007,2)</f>
        <v>0</v>
      </c>
      <c r="BL1007" s="17" t="s">
        <v>309</v>
      </c>
      <c r="BM1007" s="215" t="s">
        <v>851</v>
      </c>
    </row>
    <row r="1008" s="12" customFormat="1" ht="22.8" customHeight="1">
      <c r="A1008" s="12"/>
      <c r="B1008" s="188"/>
      <c r="C1008" s="189"/>
      <c r="D1008" s="190" t="s">
        <v>71</v>
      </c>
      <c r="E1008" s="202" t="s">
        <v>852</v>
      </c>
      <c r="F1008" s="202" t="s">
        <v>853</v>
      </c>
      <c r="G1008" s="189"/>
      <c r="H1008" s="189"/>
      <c r="I1008" s="192"/>
      <c r="J1008" s="203">
        <f>BK1008</f>
        <v>0</v>
      </c>
      <c r="K1008" s="189"/>
      <c r="L1008" s="194"/>
      <c r="M1008" s="195"/>
      <c r="N1008" s="196"/>
      <c r="O1008" s="196"/>
      <c r="P1008" s="197">
        <f>SUM(P1009:P1016)</f>
        <v>0</v>
      </c>
      <c r="Q1008" s="196"/>
      <c r="R1008" s="197">
        <f>SUM(R1009:R1016)</f>
        <v>0.061072000000000008</v>
      </c>
      <c r="S1008" s="196"/>
      <c r="T1008" s="198">
        <f>SUM(T1009:T1016)</f>
        <v>0</v>
      </c>
      <c r="U1008" s="12"/>
      <c r="V1008" s="12"/>
      <c r="W1008" s="12"/>
      <c r="X1008" s="12"/>
      <c r="Y1008" s="12"/>
      <c r="Z1008" s="12"/>
      <c r="AA1008" s="12"/>
      <c r="AB1008" s="12"/>
      <c r="AC1008" s="12"/>
      <c r="AD1008" s="12"/>
      <c r="AE1008" s="12"/>
      <c r="AR1008" s="199" t="s">
        <v>168</v>
      </c>
      <c r="AT1008" s="200" t="s">
        <v>71</v>
      </c>
      <c r="AU1008" s="200" t="s">
        <v>80</v>
      </c>
      <c r="AY1008" s="199" t="s">
        <v>158</v>
      </c>
      <c r="BK1008" s="201">
        <f>SUM(BK1009:BK1016)</f>
        <v>0</v>
      </c>
    </row>
    <row r="1009" s="2" customFormat="1" ht="24.15" customHeight="1">
      <c r="A1009" s="38"/>
      <c r="B1009" s="39"/>
      <c r="C1009" s="204" t="s">
        <v>80</v>
      </c>
      <c r="D1009" s="204" t="s">
        <v>162</v>
      </c>
      <c r="E1009" s="205" t="s">
        <v>854</v>
      </c>
      <c r="F1009" s="206" t="s">
        <v>855</v>
      </c>
      <c r="G1009" s="207" t="s">
        <v>165</v>
      </c>
      <c r="H1009" s="208">
        <v>152.68000000000001</v>
      </c>
      <c r="I1009" s="209"/>
      <c r="J1009" s="210">
        <f>ROUND(I1009*H1009,2)</f>
        <v>0</v>
      </c>
      <c r="K1009" s="206" t="s">
        <v>166</v>
      </c>
      <c r="L1009" s="44"/>
      <c r="M1009" s="211" t="s">
        <v>19</v>
      </c>
      <c r="N1009" s="212" t="s">
        <v>44</v>
      </c>
      <c r="O1009" s="84"/>
      <c r="P1009" s="213">
        <f>O1009*H1009</f>
        <v>0</v>
      </c>
      <c r="Q1009" s="213">
        <v>0.00020000000000000001</v>
      </c>
      <c r="R1009" s="213">
        <f>Q1009*H1009</f>
        <v>0.030536000000000004</v>
      </c>
      <c r="S1009" s="213">
        <v>0</v>
      </c>
      <c r="T1009" s="214">
        <f>S1009*H1009</f>
        <v>0</v>
      </c>
      <c r="U1009" s="38"/>
      <c r="V1009" s="38"/>
      <c r="W1009" s="38"/>
      <c r="X1009" s="38"/>
      <c r="Y1009" s="38"/>
      <c r="Z1009" s="38"/>
      <c r="AA1009" s="38"/>
      <c r="AB1009" s="38"/>
      <c r="AC1009" s="38"/>
      <c r="AD1009" s="38"/>
      <c r="AE1009" s="38"/>
      <c r="AR1009" s="215" t="s">
        <v>309</v>
      </c>
      <c r="AT1009" s="215" t="s">
        <v>162</v>
      </c>
      <c r="AU1009" s="215" t="s">
        <v>168</v>
      </c>
      <c r="AY1009" s="17" t="s">
        <v>158</v>
      </c>
      <c r="BE1009" s="216">
        <f>IF(N1009="základní",J1009,0)</f>
        <v>0</v>
      </c>
      <c r="BF1009" s="216">
        <f>IF(N1009="snížená",J1009,0)</f>
        <v>0</v>
      </c>
      <c r="BG1009" s="216">
        <f>IF(N1009="zákl. přenesená",J1009,0)</f>
        <v>0</v>
      </c>
      <c r="BH1009" s="216">
        <f>IF(N1009="sníž. přenesená",J1009,0)</f>
        <v>0</v>
      </c>
      <c r="BI1009" s="216">
        <f>IF(N1009="nulová",J1009,0)</f>
        <v>0</v>
      </c>
      <c r="BJ1009" s="17" t="s">
        <v>168</v>
      </c>
      <c r="BK1009" s="216">
        <f>ROUND(I1009*H1009,2)</f>
        <v>0</v>
      </c>
      <c r="BL1009" s="17" t="s">
        <v>309</v>
      </c>
      <c r="BM1009" s="215" t="s">
        <v>856</v>
      </c>
    </row>
    <row r="1010" s="13" customFormat="1">
      <c r="A1010" s="13"/>
      <c r="B1010" s="222"/>
      <c r="C1010" s="223"/>
      <c r="D1010" s="217" t="s">
        <v>172</v>
      </c>
      <c r="E1010" s="224" t="s">
        <v>19</v>
      </c>
      <c r="F1010" s="225" t="s">
        <v>555</v>
      </c>
      <c r="G1010" s="223"/>
      <c r="H1010" s="224" t="s">
        <v>19</v>
      </c>
      <c r="I1010" s="226"/>
      <c r="J1010" s="223"/>
      <c r="K1010" s="223"/>
      <c r="L1010" s="227"/>
      <c r="M1010" s="228"/>
      <c r="N1010" s="229"/>
      <c r="O1010" s="229"/>
      <c r="P1010" s="229"/>
      <c r="Q1010" s="229"/>
      <c r="R1010" s="229"/>
      <c r="S1010" s="229"/>
      <c r="T1010" s="230"/>
      <c r="U1010" s="13"/>
      <c r="V1010" s="13"/>
      <c r="W1010" s="13"/>
      <c r="X1010" s="13"/>
      <c r="Y1010" s="13"/>
      <c r="Z1010" s="13"/>
      <c r="AA1010" s="13"/>
      <c r="AB1010" s="13"/>
      <c r="AC1010" s="13"/>
      <c r="AD1010" s="13"/>
      <c r="AE1010" s="13"/>
      <c r="AT1010" s="231" t="s">
        <v>172</v>
      </c>
      <c r="AU1010" s="231" t="s">
        <v>168</v>
      </c>
      <c r="AV1010" s="13" t="s">
        <v>80</v>
      </c>
      <c r="AW1010" s="13" t="s">
        <v>33</v>
      </c>
      <c r="AX1010" s="13" t="s">
        <v>72</v>
      </c>
      <c r="AY1010" s="231" t="s">
        <v>158</v>
      </c>
    </row>
    <row r="1011" s="14" customFormat="1">
      <c r="A1011" s="14"/>
      <c r="B1011" s="232"/>
      <c r="C1011" s="233"/>
      <c r="D1011" s="217" t="s">
        <v>172</v>
      </c>
      <c r="E1011" s="234" t="s">
        <v>19</v>
      </c>
      <c r="F1011" s="235" t="s">
        <v>497</v>
      </c>
      <c r="G1011" s="233"/>
      <c r="H1011" s="236">
        <v>138.80000000000001</v>
      </c>
      <c r="I1011" s="237"/>
      <c r="J1011" s="233"/>
      <c r="K1011" s="233"/>
      <c r="L1011" s="238"/>
      <c r="M1011" s="239"/>
      <c r="N1011" s="240"/>
      <c r="O1011" s="240"/>
      <c r="P1011" s="240"/>
      <c r="Q1011" s="240"/>
      <c r="R1011" s="240"/>
      <c r="S1011" s="240"/>
      <c r="T1011" s="241"/>
      <c r="U1011" s="14"/>
      <c r="V1011" s="14"/>
      <c r="W1011" s="14"/>
      <c r="X1011" s="14"/>
      <c r="Y1011" s="14"/>
      <c r="Z1011" s="14"/>
      <c r="AA1011" s="14"/>
      <c r="AB1011" s="14"/>
      <c r="AC1011" s="14"/>
      <c r="AD1011" s="14"/>
      <c r="AE1011" s="14"/>
      <c r="AT1011" s="242" t="s">
        <v>172</v>
      </c>
      <c r="AU1011" s="242" t="s">
        <v>168</v>
      </c>
      <c r="AV1011" s="14" t="s">
        <v>168</v>
      </c>
      <c r="AW1011" s="14" t="s">
        <v>33</v>
      </c>
      <c r="AX1011" s="14" t="s">
        <v>80</v>
      </c>
      <c r="AY1011" s="242" t="s">
        <v>158</v>
      </c>
    </row>
    <row r="1012" s="14" customFormat="1">
      <c r="A1012" s="14"/>
      <c r="B1012" s="232"/>
      <c r="C1012" s="233"/>
      <c r="D1012" s="217" t="s">
        <v>172</v>
      </c>
      <c r="E1012" s="233"/>
      <c r="F1012" s="235" t="s">
        <v>556</v>
      </c>
      <c r="G1012" s="233"/>
      <c r="H1012" s="236">
        <v>152.68000000000001</v>
      </c>
      <c r="I1012" s="237"/>
      <c r="J1012" s="233"/>
      <c r="K1012" s="233"/>
      <c r="L1012" s="238"/>
      <c r="M1012" s="239"/>
      <c r="N1012" s="240"/>
      <c r="O1012" s="240"/>
      <c r="P1012" s="240"/>
      <c r="Q1012" s="240"/>
      <c r="R1012" s="240"/>
      <c r="S1012" s="240"/>
      <c r="T1012" s="241"/>
      <c r="U1012" s="14"/>
      <c r="V1012" s="14"/>
      <c r="W1012" s="14"/>
      <c r="X1012" s="14"/>
      <c r="Y1012" s="14"/>
      <c r="Z1012" s="14"/>
      <c r="AA1012" s="14"/>
      <c r="AB1012" s="14"/>
      <c r="AC1012" s="14"/>
      <c r="AD1012" s="14"/>
      <c r="AE1012" s="14"/>
      <c r="AT1012" s="242" t="s">
        <v>172</v>
      </c>
      <c r="AU1012" s="242" t="s">
        <v>168</v>
      </c>
      <c r="AV1012" s="14" t="s">
        <v>168</v>
      </c>
      <c r="AW1012" s="14" t="s">
        <v>4</v>
      </c>
      <c r="AX1012" s="14" t="s">
        <v>80</v>
      </c>
      <c r="AY1012" s="242" t="s">
        <v>158</v>
      </c>
    </row>
    <row r="1013" s="2" customFormat="1" ht="37.8" customHeight="1">
      <c r="A1013" s="38"/>
      <c r="B1013" s="39"/>
      <c r="C1013" s="204" t="s">
        <v>168</v>
      </c>
      <c r="D1013" s="204" t="s">
        <v>162</v>
      </c>
      <c r="E1013" s="205" t="s">
        <v>857</v>
      </c>
      <c r="F1013" s="206" t="s">
        <v>858</v>
      </c>
      <c r="G1013" s="207" t="s">
        <v>165</v>
      </c>
      <c r="H1013" s="208">
        <v>152.68000000000001</v>
      </c>
      <c r="I1013" s="209"/>
      <c r="J1013" s="210">
        <f>ROUND(I1013*H1013,2)</f>
        <v>0</v>
      </c>
      <c r="K1013" s="206" t="s">
        <v>166</v>
      </c>
      <c r="L1013" s="44"/>
      <c r="M1013" s="211" t="s">
        <v>19</v>
      </c>
      <c r="N1013" s="212" t="s">
        <v>44</v>
      </c>
      <c r="O1013" s="84"/>
      <c r="P1013" s="213">
        <f>O1013*H1013</f>
        <v>0</v>
      </c>
      <c r="Q1013" s="213">
        <v>0.00020000000000000001</v>
      </c>
      <c r="R1013" s="213">
        <f>Q1013*H1013</f>
        <v>0.030536000000000004</v>
      </c>
      <c r="S1013" s="213">
        <v>0</v>
      </c>
      <c r="T1013" s="214">
        <f>S1013*H1013</f>
        <v>0</v>
      </c>
      <c r="U1013" s="38"/>
      <c r="V1013" s="38"/>
      <c r="W1013" s="38"/>
      <c r="X1013" s="38"/>
      <c r="Y1013" s="38"/>
      <c r="Z1013" s="38"/>
      <c r="AA1013" s="38"/>
      <c r="AB1013" s="38"/>
      <c r="AC1013" s="38"/>
      <c r="AD1013" s="38"/>
      <c r="AE1013" s="38"/>
      <c r="AR1013" s="215" t="s">
        <v>309</v>
      </c>
      <c r="AT1013" s="215" t="s">
        <v>162</v>
      </c>
      <c r="AU1013" s="215" t="s">
        <v>168</v>
      </c>
      <c r="AY1013" s="17" t="s">
        <v>158</v>
      </c>
      <c r="BE1013" s="216">
        <f>IF(N1013="základní",J1013,0)</f>
        <v>0</v>
      </c>
      <c r="BF1013" s="216">
        <f>IF(N1013="snížená",J1013,0)</f>
        <v>0</v>
      </c>
      <c r="BG1013" s="216">
        <f>IF(N1013="zákl. přenesená",J1013,0)</f>
        <v>0</v>
      </c>
      <c r="BH1013" s="216">
        <f>IF(N1013="sníž. přenesená",J1013,0)</f>
        <v>0</v>
      </c>
      <c r="BI1013" s="216">
        <f>IF(N1013="nulová",J1013,0)</f>
        <v>0</v>
      </c>
      <c r="BJ1013" s="17" t="s">
        <v>168</v>
      </c>
      <c r="BK1013" s="216">
        <f>ROUND(I1013*H1013,2)</f>
        <v>0</v>
      </c>
      <c r="BL1013" s="17" t="s">
        <v>309</v>
      </c>
      <c r="BM1013" s="215" t="s">
        <v>859</v>
      </c>
    </row>
    <row r="1014" s="13" customFormat="1">
      <c r="A1014" s="13"/>
      <c r="B1014" s="222"/>
      <c r="C1014" s="223"/>
      <c r="D1014" s="217" t="s">
        <v>172</v>
      </c>
      <c r="E1014" s="224" t="s">
        <v>19</v>
      </c>
      <c r="F1014" s="225" t="s">
        <v>555</v>
      </c>
      <c r="G1014" s="223"/>
      <c r="H1014" s="224" t="s">
        <v>19</v>
      </c>
      <c r="I1014" s="226"/>
      <c r="J1014" s="223"/>
      <c r="K1014" s="223"/>
      <c r="L1014" s="227"/>
      <c r="M1014" s="228"/>
      <c r="N1014" s="229"/>
      <c r="O1014" s="229"/>
      <c r="P1014" s="229"/>
      <c r="Q1014" s="229"/>
      <c r="R1014" s="229"/>
      <c r="S1014" s="229"/>
      <c r="T1014" s="230"/>
      <c r="U1014" s="13"/>
      <c r="V1014" s="13"/>
      <c r="W1014" s="13"/>
      <c r="X1014" s="13"/>
      <c r="Y1014" s="13"/>
      <c r="Z1014" s="13"/>
      <c r="AA1014" s="13"/>
      <c r="AB1014" s="13"/>
      <c r="AC1014" s="13"/>
      <c r="AD1014" s="13"/>
      <c r="AE1014" s="13"/>
      <c r="AT1014" s="231" t="s">
        <v>172</v>
      </c>
      <c r="AU1014" s="231" t="s">
        <v>168</v>
      </c>
      <c r="AV1014" s="13" t="s">
        <v>80</v>
      </c>
      <c r="AW1014" s="13" t="s">
        <v>33</v>
      </c>
      <c r="AX1014" s="13" t="s">
        <v>72</v>
      </c>
      <c r="AY1014" s="231" t="s">
        <v>158</v>
      </c>
    </row>
    <row r="1015" s="14" customFormat="1">
      <c r="A1015" s="14"/>
      <c r="B1015" s="232"/>
      <c r="C1015" s="233"/>
      <c r="D1015" s="217" t="s">
        <v>172</v>
      </c>
      <c r="E1015" s="234" t="s">
        <v>19</v>
      </c>
      <c r="F1015" s="235" t="s">
        <v>497</v>
      </c>
      <c r="G1015" s="233"/>
      <c r="H1015" s="236">
        <v>138.80000000000001</v>
      </c>
      <c r="I1015" s="237"/>
      <c r="J1015" s="233"/>
      <c r="K1015" s="233"/>
      <c r="L1015" s="238"/>
      <c r="M1015" s="239"/>
      <c r="N1015" s="240"/>
      <c r="O1015" s="240"/>
      <c r="P1015" s="240"/>
      <c r="Q1015" s="240"/>
      <c r="R1015" s="240"/>
      <c r="S1015" s="240"/>
      <c r="T1015" s="241"/>
      <c r="U1015" s="14"/>
      <c r="V1015" s="14"/>
      <c r="W1015" s="14"/>
      <c r="X1015" s="14"/>
      <c r="Y1015" s="14"/>
      <c r="Z1015" s="14"/>
      <c r="AA1015" s="14"/>
      <c r="AB1015" s="14"/>
      <c r="AC1015" s="14"/>
      <c r="AD1015" s="14"/>
      <c r="AE1015" s="14"/>
      <c r="AT1015" s="242" t="s">
        <v>172</v>
      </c>
      <c r="AU1015" s="242" t="s">
        <v>168</v>
      </c>
      <c r="AV1015" s="14" t="s">
        <v>168</v>
      </c>
      <c r="AW1015" s="14" t="s">
        <v>33</v>
      </c>
      <c r="AX1015" s="14" t="s">
        <v>80</v>
      </c>
      <c r="AY1015" s="242" t="s">
        <v>158</v>
      </c>
    </row>
    <row r="1016" s="14" customFormat="1">
      <c r="A1016" s="14"/>
      <c r="B1016" s="232"/>
      <c r="C1016" s="233"/>
      <c r="D1016" s="217" t="s">
        <v>172</v>
      </c>
      <c r="E1016" s="233"/>
      <c r="F1016" s="235" t="s">
        <v>556</v>
      </c>
      <c r="G1016" s="233"/>
      <c r="H1016" s="236">
        <v>152.68000000000001</v>
      </c>
      <c r="I1016" s="237"/>
      <c r="J1016" s="233"/>
      <c r="K1016" s="233"/>
      <c r="L1016" s="238"/>
      <c r="M1016" s="265"/>
      <c r="N1016" s="266"/>
      <c r="O1016" s="266"/>
      <c r="P1016" s="266"/>
      <c r="Q1016" s="266"/>
      <c r="R1016" s="266"/>
      <c r="S1016" s="266"/>
      <c r="T1016" s="267"/>
      <c r="U1016" s="14"/>
      <c r="V1016" s="14"/>
      <c r="W1016" s="14"/>
      <c r="X1016" s="14"/>
      <c r="Y1016" s="14"/>
      <c r="Z1016" s="14"/>
      <c r="AA1016" s="14"/>
      <c r="AB1016" s="14"/>
      <c r="AC1016" s="14"/>
      <c r="AD1016" s="14"/>
      <c r="AE1016" s="14"/>
      <c r="AT1016" s="242" t="s">
        <v>172</v>
      </c>
      <c r="AU1016" s="242" t="s">
        <v>168</v>
      </c>
      <c r="AV1016" s="14" t="s">
        <v>168</v>
      </c>
      <c r="AW1016" s="14" t="s">
        <v>4</v>
      </c>
      <c r="AX1016" s="14" t="s">
        <v>80</v>
      </c>
      <c r="AY1016" s="242" t="s">
        <v>158</v>
      </c>
    </row>
    <row r="1017" s="2" customFormat="1" ht="6.96" customHeight="1">
      <c r="A1017" s="38"/>
      <c r="B1017" s="59"/>
      <c r="C1017" s="60"/>
      <c r="D1017" s="60"/>
      <c r="E1017" s="60"/>
      <c r="F1017" s="60"/>
      <c r="G1017" s="60"/>
      <c r="H1017" s="60"/>
      <c r="I1017" s="60"/>
      <c r="J1017" s="60"/>
      <c r="K1017" s="60"/>
      <c r="L1017" s="44"/>
      <c r="M1017" s="38"/>
      <c r="O1017" s="38"/>
      <c r="P1017" s="38"/>
      <c r="Q1017" s="38"/>
      <c r="R1017" s="38"/>
      <c r="S1017" s="38"/>
      <c r="T1017" s="38"/>
      <c r="U1017" s="38"/>
      <c r="V1017" s="38"/>
      <c r="W1017" s="38"/>
      <c r="X1017" s="38"/>
      <c r="Y1017" s="38"/>
      <c r="Z1017" s="38"/>
      <c r="AA1017" s="38"/>
      <c r="AB1017" s="38"/>
      <c r="AC1017" s="38"/>
      <c r="AD1017" s="38"/>
      <c r="AE1017" s="38"/>
    </row>
  </sheetData>
  <sheetProtection sheet="1" autoFilter="0" formatColumns="0" formatRows="0" objects="1" scenarios="1" spinCount="100000" saltValue="Vy17J+XYKTSpvAQN30zgkJYLQc8l4TtZMnPhf/F4g7HdbfZ+yoGHaWvJtmqpSyT3Hob/3eWDMiN1nJ5m4s6RTg==" hashValue="RbbM0Z7/+zfPVxJDuvI9ai2NepjGu14522HuTdr6agDAcOq/p4CfraYS/l25w2WdRrxPy2SJIfv5m0hpftgBvg==" algorithmName="SHA-512" password="CC35"/>
  <autoFilter ref="C94:K1016"/>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860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861</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862</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863</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864</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865</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866</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273/6</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273/6</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126</v>
      </c>
      <c r="BK92" s="187">
        <f>BK93+BK210</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158</v>
      </c>
      <c r="BK93" s="201">
        <f>BK94+BK129+BK133+BK143+BK171+BK188+BK197+BK207</f>
        <v>0</v>
      </c>
    </row>
    <row r="94" s="12" customFormat="1" ht="22.8" customHeight="1">
      <c r="A94" s="12"/>
      <c r="B94" s="188"/>
      <c r="C94" s="189"/>
      <c r="D94" s="190" t="s">
        <v>71</v>
      </c>
      <c r="E94" s="202" t="s">
        <v>80</v>
      </c>
      <c r="F94" s="202" t="s">
        <v>867</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868</v>
      </c>
      <c r="F95" s="206" t="s">
        <v>869</v>
      </c>
      <c r="G95" s="207" t="s">
        <v>870</v>
      </c>
      <c r="H95" s="208">
        <v>62.399999999999999</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871</v>
      </c>
    </row>
    <row r="96" s="2" customFormat="1">
      <c r="A96" s="38"/>
      <c r="B96" s="39"/>
      <c r="C96" s="40"/>
      <c r="D96" s="217" t="s">
        <v>170</v>
      </c>
      <c r="E96" s="40"/>
      <c r="F96" s="218" t="s">
        <v>872</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873</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874</v>
      </c>
      <c r="F98" s="206" t="s">
        <v>875</v>
      </c>
      <c r="G98" s="207" t="s">
        <v>165</v>
      </c>
      <c r="H98" s="208">
        <v>93.599999999999994</v>
      </c>
      <c r="I98" s="209"/>
      <c r="J98" s="210">
        <f>ROUND(I98*H98,2)</f>
        <v>0</v>
      </c>
      <c r="K98" s="206" t="s">
        <v>166</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876</v>
      </c>
    </row>
    <row r="99" s="2" customFormat="1">
      <c r="A99" s="38"/>
      <c r="B99" s="39"/>
      <c r="C99" s="40"/>
      <c r="D99" s="217" t="s">
        <v>170</v>
      </c>
      <c r="E99" s="40"/>
      <c r="F99" s="218" t="s">
        <v>877</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878</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879</v>
      </c>
      <c r="F101" s="206" t="s">
        <v>880</v>
      </c>
      <c r="G101" s="207" t="s">
        <v>165</v>
      </c>
      <c r="H101" s="208">
        <v>93.599999999999994</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881</v>
      </c>
    </row>
    <row r="102" s="14" customFormat="1">
      <c r="A102" s="14"/>
      <c r="B102" s="232"/>
      <c r="C102" s="233"/>
      <c r="D102" s="217" t="s">
        <v>172</v>
      </c>
      <c r="E102" s="234" t="s">
        <v>19</v>
      </c>
      <c r="F102" s="235" t="s">
        <v>878</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459</v>
      </c>
      <c r="D103" s="204" t="s">
        <v>162</v>
      </c>
      <c r="E103" s="205" t="s">
        <v>882</v>
      </c>
      <c r="F103" s="206" t="s">
        <v>883</v>
      </c>
      <c r="G103" s="207" t="s">
        <v>870</v>
      </c>
      <c r="H103" s="208">
        <v>24</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884</v>
      </c>
    </row>
    <row r="104" s="2" customFormat="1">
      <c r="A104" s="38"/>
      <c r="B104" s="39"/>
      <c r="C104" s="40"/>
      <c r="D104" s="217" t="s">
        <v>170</v>
      </c>
      <c r="E104" s="40"/>
      <c r="F104" s="218" t="s">
        <v>885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886</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479</v>
      </c>
      <c r="D106" s="204" t="s">
        <v>162</v>
      </c>
      <c r="E106" s="205" t="s">
        <v>887</v>
      </c>
      <c r="F106" s="206" t="s">
        <v>888</v>
      </c>
      <c r="G106" s="207" t="s">
        <v>870</v>
      </c>
      <c r="H106" s="208">
        <v>120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889</v>
      </c>
    </row>
    <row r="107" s="2" customFormat="1">
      <c r="A107" s="38"/>
      <c r="B107" s="39"/>
      <c r="C107" s="40"/>
      <c r="D107" s="217" t="s">
        <v>170</v>
      </c>
      <c r="E107" s="40"/>
      <c r="F107" s="218" t="s">
        <v>885</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886</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890</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483</v>
      </c>
      <c r="D110" s="204" t="s">
        <v>162</v>
      </c>
      <c r="E110" s="205" t="s">
        <v>891</v>
      </c>
      <c r="F110" s="206" t="s">
        <v>892</v>
      </c>
      <c r="G110" s="207" t="s">
        <v>526</v>
      </c>
      <c r="H110" s="208">
        <v>24</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893</v>
      </c>
    </row>
    <row r="111" s="2" customFormat="1">
      <c r="A111" s="38"/>
      <c r="B111" s="39"/>
      <c r="C111" s="40"/>
      <c r="D111" s="217" t="s">
        <v>170</v>
      </c>
      <c r="E111" s="40"/>
      <c r="F111" s="218" t="s">
        <v>894</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886</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895</v>
      </c>
      <c r="F113" s="206" t="s">
        <v>896</v>
      </c>
      <c r="G113" s="207" t="s">
        <v>870</v>
      </c>
      <c r="H113" s="208">
        <v>38.399999999999999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897</v>
      </c>
    </row>
    <row r="114" s="2" customFormat="1">
      <c r="A114" s="38"/>
      <c r="B114" s="39"/>
      <c r="C114" s="40"/>
      <c r="D114" s="217" t="s">
        <v>170</v>
      </c>
      <c r="E114" s="40"/>
      <c r="F114" s="218" t="s">
        <v>898</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899</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900</v>
      </c>
      <c r="F116" s="206" t="s">
        <v>901</v>
      </c>
      <c r="G116" s="207" t="s">
        <v>165</v>
      </c>
      <c r="H116" s="208">
        <v>300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902</v>
      </c>
    </row>
    <row r="117" s="2" customFormat="1">
      <c r="A117" s="38"/>
      <c r="B117" s="39"/>
      <c r="C117" s="40"/>
      <c r="D117" s="217" t="s">
        <v>170</v>
      </c>
      <c r="E117" s="40"/>
      <c r="F117" s="218" t="s">
        <v>903</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904</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195</v>
      </c>
      <c r="D119" s="254" t="s">
        <v>205</v>
      </c>
      <c r="E119" s="255" t="s">
        <v>905</v>
      </c>
      <c r="F119" s="256" t="s">
        <v>906</v>
      </c>
      <c r="G119" s="257" t="s">
        <v>907</v>
      </c>
      <c r="H119" s="258">
        <v>15</v>
      </c>
      <c r="I119" s="259"/>
      <c r="J119" s="260">
        <f>ROUND(I119*H119,2)</f>
        <v>0</v>
      </c>
      <c r="K119" s="256" t="s">
        <v>166</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204</v>
      </c>
      <c r="AT119" s="215" t="s">
        <v>205</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908</v>
      </c>
    </row>
    <row r="120" s="14" customFormat="1">
      <c r="A120" s="14"/>
      <c r="B120" s="232"/>
      <c r="C120" s="233"/>
      <c r="D120" s="217" t="s">
        <v>172</v>
      </c>
      <c r="E120" s="233"/>
      <c r="F120" s="235" t="s">
        <v>909</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910</v>
      </c>
      <c r="F121" s="206" t="s">
        <v>911</v>
      </c>
      <c r="G121" s="207" t="s">
        <v>165</v>
      </c>
      <c r="H121" s="208">
        <v>300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912</v>
      </c>
    </row>
    <row r="122" s="2" customFormat="1">
      <c r="A122" s="38"/>
      <c r="B122" s="39"/>
      <c r="C122" s="40"/>
      <c r="D122" s="217" t="s">
        <v>170</v>
      </c>
      <c r="E122" s="40"/>
      <c r="F122" s="218" t="s">
        <v>913</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102</v>
      </c>
      <c r="F123" s="202" t="s">
        <v>914</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168</v>
      </c>
      <c r="AY123" s="199" t="s">
        <v>158</v>
      </c>
      <c r="BK123" s="201">
        <f>SUM(BK124:BK128)</f>
        <v>0</v>
      </c>
    </row>
    <row r="124" s="2" customFormat="1" ht="76.35" customHeight="1">
      <c r="A124" s="38"/>
      <c r="B124" s="39"/>
      <c r="C124" s="204" t="s">
        <v>204</v>
      </c>
      <c r="D124" s="204" t="s">
        <v>162</v>
      </c>
      <c r="E124" s="205" t="s">
        <v>915</v>
      </c>
      <c r="F124" s="206" t="s">
        <v>916</v>
      </c>
      <c r="G124" s="207" t="s">
        <v>165</v>
      </c>
      <c r="H124" s="208">
        <v>23.75</v>
      </c>
      <c r="I124" s="209"/>
      <c r="J124" s="210">
        <f>ROUND(I124*H124,2)</f>
        <v>0</v>
      </c>
      <c r="K124" s="206" t="s">
        <v>166</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917</v>
      </c>
    </row>
    <row r="125" s="2" customFormat="1">
      <c r="A125" s="38"/>
      <c r="B125" s="39"/>
      <c r="C125" s="40"/>
      <c r="D125" s="217" t="s">
        <v>170</v>
      </c>
      <c r="E125" s="40"/>
      <c r="F125" s="218" t="s">
        <v>918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919</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4" customFormat="1">
      <c r="A127" s="14"/>
      <c r="B127" s="232"/>
      <c r="C127" s="233"/>
      <c r="D127" s="217" t="s">
        <v>172</v>
      </c>
      <c r="E127" s="234" t="s">
        <v>19</v>
      </c>
      <c r="F127" s="235" t="s">
        <v>920</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161</v>
      </c>
      <c r="AV127" s="14" t="s">
        <v>168</v>
      </c>
      <c r="AW127" s="14" t="s">
        <v>33</v>
      </c>
      <c r="AX127" s="14" t="s">
        <v>72</v>
      </c>
      <c r="AY127" s="242" t="s">
        <v>158</v>
      </c>
    </row>
    <row r="128" s="15" customFormat="1">
      <c r="A128" s="15"/>
      <c r="B128" s="243"/>
      <c r="C128" s="244"/>
      <c r="D128" s="217" t="s">
        <v>172</v>
      </c>
      <c r="E128" s="245" t="s">
        <v>19</v>
      </c>
      <c r="F128" s="246" t="s">
        <v>176</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161</v>
      </c>
      <c r="AV128" s="15" t="s">
        <v>167</v>
      </c>
      <c r="AW128" s="15" t="s">
        <v>33</v>
      </c>
      <c r="AX128" s="15" t="s">
        <v>80</v>
      </c>
      <c r="AY128" s="253" t="s">
        <v>158</v>
      </c>
    </row>
    <row r="129" s="12" customFormat="1" ht="22.8" customHeight="1">
      <c r="A129" s="12"/>
      <c r="B129" s="188"/>
      <c r="C129" s="189"/>
      <c r="D129" s="190" t="s">
        <v>71</v>
      </c>
      <c r="E129" s="202" t="s">
        <v>161</v>
      </c>
      <c r="F129" s="202" t="s">
        <v>921</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158</v>
      </c>
      <c r="BK129" s="201">
        <f>SUM(BK130:BK132)</f>
        <v>0</v>
      </c>
    </row>
    <row r="130" s="2" customFormat="1" ht="37.8" customHeight="1">
      <c r="A130" s="38"/>
      <c r="B130" s="39"/>
      <c r="C130" s="204" t="s">
        <v>218</v>
      </c>
      <c r="D130" s="204" t="s">
        <v>162</v>
      </c>
      <c r="E130" s="205" t="s">
        <v>922</v>
      </c>
      <c r="F130" s="206" t="s">
        <v>923</v>
      </c>
      <c r="G130" s="207" t="s">
        <v>284</v>
      </c>
      <c r="H130" s="208">
        <v>58</v>
      </c>
      <c r="I130" s="209"/>
      <c r="J130" s="210">
        <f>ROUND(I130*H130,2)</f>
        <v>0</v>
      </c>
      <c r="K130" s="206" t="s">
        <v>166</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924</v>
      </c>
    </row>
    <row r="131" s="2" customFormat="1">
      <c r="A131" s="38"/>
      <c r="B131" s="39"/>
      <c r="C131" s="40"/>
      <c r="D131" s="217" t="s">
        <v>170</v>
      </c>
      <c r="E131" s="40"/>
      <c r="F131" s="218" t="s">
        <v>925</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600</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12" customFormat="1" ht="22.8" customHeight="1">
      <c r="A133" s="12"/>
      <c r="B133" s="188"/>
      <c r="C133" s="189"/>
      <c r="D133" s="190" t="s">
        <v>71</v>
      </c>
      <c r="E133" s="202" t="s">
        <v>184</v>
      </c>
      <c r="F133" s="202" t="s">
        <v>926</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158</v>
      </c>
      <c r="BK133" s="201">
        <f>SUM(BK134:BK142)</f>
        <v>0</v>
      </c>
    </row>
    <row r="134" s="2" customFormat="1" ht="37.8" customHeight="1">
      <c r="A134" s="38"/>
      <c r="B134" s="39"/>
      <c r="C134" s="204" t="s">
        <v>102</v>
      </c>
      <c r="D134" s="204" t="s">
        <v>162</v>
      </c>
      <c r="E134" s="205" t="s">
        <v>927</v>
      </c>
      <c r="F134" s="206" t="s">
        <v>928</v>
      </c>
      <c r="G134" s="207" t="s">
        <v>165</v>
      </c>
      <c r="H134" s="208">
        <v>23.75</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929</v>
      </c>
    </row>
    <row r="135" s="2" customFormat="1">
      <c r="A135" s="38"/>
      <c r="B135" s="39"/>
      <c r="C135" s="40"/>
      <c r="D135" s="217" t="s">
        <v>170</v>
      </c>
      <c r="E135" s="40"/>
      <c r="F135" s="218" t="s">
        <v>930</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4" customFormat="1">
      <c r="A136" s="14"/>
      <c r="B136" s="232"/>
      <c r="C136" s="233"/>
      <c r="D136" s="217" t="s">
        <v>172</v>
      </c>
      <c r="E136" s="234" t="s">
        <v>19</v>
      </c>
      <c r="F136" s="235" t="s">
        <v>919</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172</v>
      </c>
      <c r="AU136" s="242" t="s">
        <v>168</v>
      </c>
      <c r="AV136" s="14" t="s">
        <v>168</v>
      </c>
      <c r="AW136" s="14" t="s">
        <v>33</v>
      </c>
      <c r="AX136" s="14" t="s">
        <v>72</v>
      </c>
      <c r="AY136" s="242" t="s">
        <v>158</v>
      </c>
    </row>
    <row r="137" s="14" customFormat="1">
      <c r="A137" s="14"/>
      <c r="B137" s="232"/>
      <c r="C137" s="233"/>
      <c r="D137" s="217" t="s">
        <v>172</v>
      </c>
      <c r="E137" s="234" t="s">
        <v>19</v>
      </c>
      <c r="F137" s="235" t="s">
        <v>920</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72</v>
      </c>
      <c r="AY137" s="242" t="s">
        <v>158</v>
      </c>
    </row>
    <row r="138" s="15" customFormat="1">
      <c r="A138" s="15"/>
      <c r="B138" s="243"/>
      <c r="C138" s="244"/>
      <c r="D138" s="217" t="s">
        <v>172</v>
      </c>
      <c r="E138" s="245" t="s">
        <v>19</v>
      </c>
      <c r="F138" s="246" t="s">
        <v>176</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172</v>
      </c>
      <c r="AU138" s="253" t="s">
        <v>168</v>
      </c>
      <c r="AV138" s="15" t="s">
        <v>167</v>
      </c>
      <c r="AW138" s="15" t="s">
        <v>33</v>
      </c>
      <c r="AX138" s="15" t="s">
        <v>80</v>
      </c>
      <c r="AY138" s="253" t="s">
        <v>158</v>
      </c>
    </row>
    <row r="139" s="2" customFormat="1" ht="24.15" customHeight="1">
      <c r="A139" s="38"/>
      <c r="B139" s="39"/>
      <c r="C139" s="204" t="s">
        <v>99</v>
      </c>
      <c r="D139" s="204" t="s">
        <v>162</v>
      </c>
      <c r="E139" s="205" t="s">
        <v>931</v>
      </c>
      <c r="F139" s="206" t="s">
        <v>932</v>
      </c>
      <c r="G139" s="207" t="s">
        <v>165</v>
      </c>
      <c r="H139" s="208">
        <v>23.75</v>
      </c>
      <c r="I139" s="209"/>
      <c r="J139" s="210">
        <f>ROUND(I139*H139,2)</f>
        <v>0</v>
      </c>
      <c r="K139" s="206" t="s">
        <v>166</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167</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167</v>
      </c>
      <c r="BM139" s="215" t="s">
        <v>933</v>
      </c>
    </row>
    <row r="140" s="14" customFormat="1">
      <c r="A140" s="14"/>
      <c r="B140" s="232"/>
      <c r="C140" s="233"/>
      <c r="D140" s="217" t="s">
        <v>172</v>
      </c>
      <c r="E140" s="234" t="s">
        <v>19</v>
      </c>
      <c r="F140" s="235" t="s">
        <v>919</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4" customFormat="1">
      <c r="A141" s="14"/>
      <c r="B141" s="232"/>
      <c r="C141" s="233"/>
      <c r="D141" s="217" t="s">
        <v>172</v>
      </c>
      <c r="E141" s="234" t="s">
        <v>19</v>
      </c>
      <c r="F141" s="235" t="s">
        <v>920</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172</v>
      </c>
      <c r="AU141" s="242" t="s">
        <v>168</v>
      </c>
      <c r="AV141" s="14" t="s">
        <v>168</v>
      </c>
      <c r="AW141" s="14" t="s">
        <v>33</v>
      </c>
      <c r="AX141" s="14" t="s">
        <v>72</v>
      </c>
      <c r="AY141" s="242" t="s">
        <v>158</v>
      </c>
    </row>
    <row r="142" s="15" customFormat="1">
      <c r="A142" s="15"/>
      <c r="B142" s="243"/>
      <c r="C142" s="244"/>
      <c r="D142" s="217" t="s">
        <v>172</v>
      </c>
      <c r="E142" s="245" t="s">
        <v>19</v>
      </c>
      <c r="F142" s="246" t="s">
        <v>176</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172</v>
      </c>
      <c r="AU142" s="253" t="s">
        <v>168</v>
      </c>
      <c r="AV142" s="15" t="s">
        <v>167</v>
      </c>
      <c r="AW142" s="15" t="s">
        <v>33</v>
      </c>
      <c r="AX142" s="15" t="s">
        <v>80</v>
      </c>
      <c r="AY142" s="253" t="s">
        <v>158</v>
      </c>
    </row>
    <row r="143" s="12" customFormat="1" ht="22.8" customHeight="1">
      <c r="A143" s="12"/>
      <c r="B143" s="188"/>
      <c r="C143" s="189"/>
      <c r="D143" s="190" t="s">
        <v>71</v>
      </c>
      <c r="E143" s="202" t="s">
        <v>159</v>
      </c>
      <c r="F143" s="202" t="s">
        <v>160</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158</v>
      </c>
      <c r="BK143" s="201">
        <f>SUM(BK144:BK170)</f>
        <v>0</v>
      </c>
    </row>
    <row r="144" s="2" customFormat="1" ht="49.05" customHeight="1">
      <c r="A144" s="38"/>
      <c r="B144" s="39"/>
      <c r="C144" s="204" t="s">
        <v>105</v>
      </c>
      <c r="D144" s="204" t="s">
        <v>162</v>
      </c>
      <c r="E144" s="205" t="s">
        <v>934</v>
      </c>
      <c r="F144" s="206" t="s">
        <v>935</v>
      </c>
      <c r="G144" s="207" t="s">
        <v>165</v>
      </c>
      <c r="H144" s="208">
        <v>144.09999999999999</v>
      </c>
      <c r="I144" s="209"/>
      <c r="J144" s="210">
        <f>ROUND(I144*H144,2)</f>
        <v>0</v>
      </c>
      <c r="K144" s="206" t="s">
        <v>166</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936</v>
      </c>
    </row>
    <row r="145" s="2" customFormat="1">
      <c r="A145" s="38"/>
      <c r="B145" s="39"/>
      <c r="C145" s="40"/>
      <c r="D145" s="217" t="s">
        <v>170</v>
      </c>
      <c r="E145" s="40"/>
      <c r="F145" s="218" t="s">
        <v>937</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3" customFormat="1">
      <c r="A146" s="13"/>
      <c r="B146" s="222"/>
      <c r="C146" s="223"/>
      <c r="D146" s="217" t="s">
        <v>172</v>
      </c>
      <c r="E146" s="224" t="s">
        <v>19</v>
      </c>
      <c r="F146" s="225" t="s">
        <v>938</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172</v>
      </c>
      <c r="AU146" s="231" t="s">
        <v>168</v>
      </c>
      <c r="AV146" s="13" t="s">
        <v>80</v>
      </c>
      <c r="AW146" s="13" t="s">
        <v>33</v>
      </c>
      <c r="AX146" s="13" t="s">
        <v>72</v>
      </c>
      <c r="AY146" s="231" t="s">
        <v>158</v>
      </c>
    </row>
    <row r="147" s="14" customFormat="1">
      <c r="A147" s="14"/>
      <c r="B147" s="232"/>
      <c r="C147" s="233"/>
      <c r="D147" s="217" t="s">
        <v>172</v>
      </c>
      <c r="E147" s="234" t="s">
        <v>19</v>
      </c>
      <c r="F147" s="235" t="s">
        <v>939</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172</v>
      </c>
      <c r="AU147" s="242" t="s">
        <v>168</v>
      </c>
      <c r="AV147" s="14" t="s">
        <v>168</v>
      </c>
      <c r="AW147" s="14" t="s">
        <v>33</v>
      </c>
      <c r="AX147" s="14" t="s">
        <v>72</v>
      </c>
      <c r="AY147" s="242" t="s">
        <v>158</v>
      </c>
    </row>
    <row r="148" s="14" customFormat="1">
      <c r="A148" s="14"/>
      <c r="B148" s="232"/>
      <c r="C148" s="233"/>
      <c r="D148" s="217" t="s">
        <v>172</v>
      </c>
      <c r="E148" s="234" t="s">
        <v>19</v>
      </c>
      <c r="F148" s="235" t="s">
        <v>940</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108</v>
      </c>
      <c r="D150" s="204" t="s">
        <v>162</v>
      </c>
      <c r="E150" s="205" t="s">
        <v>941</v>
      </c>
      <c r="F150" s="206" t="s">
        <v>942</v>
      </c>
      <c r="G150" s="207" t="s">
        <v>165</v>
      </c>
      <c r="H150" s="208">
        <v>127.59999999999999</v>
      </c>
      <c r="I150" s="209"/>
      <c r="J150" s="210">
        <f>ROUND(I150*H150,2)</f>
        <v>0</v>
      </c>
      <c r="K150" s="206" t="s">
        <v>166</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943</v>
      </c>
    </row>
    <row r="151" s="2" customFormat="1">
      <c r="A151" s="38"/>
      <c r="B151" s="39"/>
      <c r="C151" s="40"/>
      <c r="D151" s="217" t="s">
        <v>170</v>
      </c>
      <c r="E151" s="40"/>
      <c r="F151" s="218" t="s">
        <v>944</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170</v>
      </c>
      <c r="AU151" s="17" t="s">
        <v>168</v>
      </c>
    </row>
    <row r="152" s="13" customFormat="1">
      <c r="A152" s="13"/>
      <c r="B152" s="222"/>
      <c r="C152" s="223"/>
      <c r="D152" s="217" t="s">
        <v>172</v>
      </c>
      <c r="E152" s="224" t="s">
        <v>19</v>
      </c>
      <c r="F152" s="225" t="s">
        <v>945</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172</v>
      </c>
      <c r="AU152" s="231" t="s">
        <v>168</v>
      </c>
      <c r="AV152" s="13" t="s">
        <v>80</v>
      </c>
      <c r="AW152" s="13" t="s">
        <v>33</v>
      </c>
      <c r="AX152" s="13" t="s">
        <v>72</v>
      </c>
      <c r="AY152" s="231" t="s">
        <v>158</v>
      </c>
    </row>
    <row r="153" s="14" customFormat="1">
      <c r="A153" s="14"/>
      <c r="B153" s="232"/>
      <c r="C153" s="233"/>
      <c r="D153" s="217" t="s">
        <v>172</v>
      </c>
      <c r="E153" s="234" t="s">
        <v>19</v>
      </c>
      <c r="F153" s="235" t="s">
        <v>946</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172</v>
      </c>
      <c r="AU153" s="242" t="s">
        <v>168</v>
      </c>
      <c r="AV153" s="14" t="s">
        <v>168</v>
      </c>
      <c r="AW153" s="14" t="s">
        <v>33</v>
      </c>
      <c r="AX153" s="14" t="s">
        <v>80</v>
      </c>
      <c r="AY153" s="242" t="s">
        <v>158</v>
      </c>
    </row>
    <row r="154" s="2" customFormat="1" ht="24.15" customHeight="1">
      <c r="A154" s="38"/>
      <c r="B154" s="39"/>
      <c r="C154" s="204" t="s">
        <v>947</v>
      </c>
      <c r="D154" s="204" t="s">
        <v>162</v>
      </c>
      <c r="E154" s="205" t="s">
        <v>948</v>
      </c>
      <c r="F154" s="206" t="s">
        <v>949</v>
      </c>
      <c r="G154" s="207" t="s">
        <v>284</v>
      </c>
      <c r="H154" s="208">
        <v>50.600000000000001</v>
      </c>
      <c r="I154" s="209"/>
      <c r="J154" s="210">
        <f>ROUND(I154*H154,2)</f>
        <v>0</v>
      </c>
      <c r="K154" s="206" t="s">
        <v>166</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167</v>
      </c>
      <c r="AT154" s="215" t="s">
        <v>162</v>
      </c>
      <c r="AU154" s="215" t="s">
        <v>168</v>
      </c>
      <c r="AY154" s="17" t="s">
        <v>158</v>
      </c>
      <c r="BE154" s="216">
        <f>IF(N154="základní",J154,0)</f>
        <v>0</v>
      </c>
      <c r="BF154" s="216">
        <f>IF(N154="snížená",J154,0)</f>
        <v>0</v>
      </c>
      <c r="BG154" s="216">
        <f>IF(N154="zákl. přenesená",J154,0)</f>
        <v>0</v>
      </c>
      <c r="BH154" s="216">
        <f>IF(N154="sníž. přenesená",J154,0)</f>
        <v>0</v>
      </c>
      <c r="BI154" s="216">
        <f>IF(N154="nulová",J154,0)</f>
        <v>0</v>
      </c>
      <c r="BJ154" s="17" t="s">
        <v>168</v>
      </c>
      <c r="BK154" s="216">
        <f>ROUND(I154*H154,2)</f>
        <v>0</v>
      </c>
      <c r="BL154" s="17" t="s">
        <v>167</v>
      </c>
      <c r="BM154" s="215" t="s">
        <v>950</v>
      </c>
    </row>
    <row r="155" s="2" customFormat="1">
      <c r="A155" s="38"/>
      <c r="B155" s="39"/>
      <c r="C155" s="40"/>
      <c r="D155" s="217" t="s">
        <v>170</v>
      </c>
      <c r="E155" s="40"/>
      <c r="F155" s="218" t="s">
        <v>951</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170</v>
      </c>
      <c r="AU155" s="17" t="s">
        <v>168</v>
      </c>
    </row>
    <row r="156" s="13" customFormat="1">
      <c r="A156" s="13"/>
      <c r="B156" s="222"/>
      <c r="C156" s="223"/>
      <c r="D156" s="217" t="s">
        <v>172</v>
      </c>
      <c r="E156" s="224" t="s">
        <v>19</v>
      </c>
      <c r="F156" s="225" t="s">
        <v>952</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953</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80</v>
      </c>
      <c r="AY157" s="242" t="s">
        <v>158</v>
      </c>
    </row>
    <row r="158" s="2" customFormat="1" ht="24.15" customHeight="1">
      <c r="A158" s="38"/>
      <c r="B158" s="39"/>
      <c r="C158" s="204" t="s">
        <v>111</v>
      </c>
      <c r="D158" s="204" t="s">
        <v>162</v>
      </c>
      <c r="E158" s="205" t="s">
        <v>222</v>
      </c>
      <c r="F158" s="206" t="s">
        <v>223</v>
      </c>
      <c r="G158" s="207" t="s">
        <v>165</v>
      </c>
      <c r="H158" s="208">
        <v>127.59999999999999</v>
      </c>
      <c r="I158" s="209"/>
      <c r="J158" s="210">
        <f>ROUND(I158*H158,2)</f>
        <v>0</v>
      </c>
      <c r="K158" s="206" t="s">
        <v>166</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167</v>
      </c>
      <c r="AT158" s="215" t="s">
        <v>162</v>
      </c>
      <c r="AU158" s="215" t="s">
        <v>168</v>
      </c>
      <c r="AY158" s="17" t="s">
        <v>158</v>
      </c>
      <c r="BE158" s="216">
        <f>IF(N158="základní",J158,0)</f>
        <v>0</v>
      </c>
      <c r="BF158" s="216">
        <f>IF(N158="snížená",J158,0)</f>
        <v>0</v>
      </c>
      <c r="BG158" s="216">
        <f>IF(N158="zákl. přenesená",J158,0)</f>
        <v>0</v>
      </c>
      <c r="BH158" s="216">
        <f>IF(N158="sníž. přenesená",J158,0)</f>
        <v>0</v>
      </c>
      <c r="BI158" s="216">
        <f>IF(N158="nulová",J158,0)</f>
        <v>0</v>
      </c>
      <c r="BJ158" s="17" t="s">
        <v>168</v>
      </c>
      <c r="BK158" s="216">
        <f>ROUND(I158*H158,2)</f>
        <v>0</v>
      </c>
      <c r="BL158" s="17" t="s">
        <v>167</v>
      </c>
      <c r="BM158" s="215" t="s">
        <v>954</v>
      </c>
    </row>
    <row r="159" s="2" customFormat="1" ht="24.15" customHeight="1">
      <c r="A159" s="38"/>
      <c r="B159" s="39"/>
      <c r="C159" s="204" t="s">
        <v>575</v>
      </c>
      <c r="D159" s="204" t="s">
        <v>162</v>
      </c>
      <c r="E159" s="205" t="s">
        <v>439</v>
      </c>
      <c r="F159" s="206" t="s">
        <v>440</v>
      </c>
      <c r="G159" s="207" t="s">
        <v>165</v>
      </c>
      <c r="H159" s="208">
        <v>91.079999999999998</v>
      </c>
      <c r="I159" s="209"/>
      <c r="J159" s="210">
        <f>ROUND(I159*H159,2)</f>
        <v>0</v>
      </c>
      <c r="K159" s="206" t="s">
        <v>166</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167</v>
      </c>
      <c r="AT159" s="215" t="s">
        <v>162</v>
      </c>
      <c r="AU159" s="215" t="s">
        <v>168</v>
      </c>
      <c r="AY159" s="17" t="s">
        <v>158</v>
      </c>
      <c r="BE159" s="216">
        <f>IF(N159="základní",J159,0)</f>
        <v>0</v>
      </c>
      <c r="BF159" s="216">
        <f>IF(N159="snížená",J159,0)</f>
        <v>0</v>
      </c>
      <c r="BG159" s="216">
        <f>IF(N159="zákl. přenesená",J159,0)</f>
        <v>0</v>
      </c>
      <c r="BH159" s="216">
        <f>IF(N159="sníž. přenesená",J159,0)</f>
        <v>0</v>
      </c>
      <c r="BI159" s="216">
        <f>IF(N159="nulová",J159,0)</f>
        <v>0</v>
      </c>
      <c r="BJ159" s="17" t="s">
        <v>168</v>
      </c>
      <c r="BK159" s="216">
        <f>ROUND(I159*H159,2)</f>
        <v>0</v>
      </c>
      <c r="BL159" s="17" t="s">
        <v>167</v>
      </c>
      <c r="BM159" s="215" t="s">
        <v>955</v>
      </c>
    </row>
    <row r="160" s="2" customFormat="1">
      <c r="A160" s="38"/>
      <c r="B160" s="39"/>
      <c r="C160" s="40"/>
      <c r="D160" s="217" t="s">
        <v>170</v>
      </c>
      <c r="E160" s="40"/>
      <c r="F160" s="218" t="s">
        <v>442</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170</v>
      </c>
      <c r="AU160" s="17" t="s">
        <v>168</v>
      </c>
    </row>
    <row r="161" s="13" customFormat="1">
      <c r="A161" s="13"/>
      <c r="B161" s="222"/>
      <c r="C161" s="223"/>
      <c r="D161" s="217" t="s">
        <v>172</v>
      </c>
      <c r="E161" s="224" t="s">
        <v>19</v>
      </c>
      <c r="F161" s="225" t="s">
        <v>956</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172</v>
      </c>
      <c r="AU161" s="231" t="s">
        <v>168</v>
      </c>
      <c r="AV161" s="13" t="s">
        <v>80</v>
      </c>
      <c r="AW161" s="13" t="s">
        <v>33</v>
      </c>
      <c r="AX161" s="13" t="s">
        <v>72</v>
      </c>
      <c r="AY161" s="231" t="s">
        <v>158</v>
      </c>
    </row>
    <row r="162" s="14" customFormat="1">
      <c r="A162" s="14"/>
      <c r="B162" s="232"/>
      <c r="C162" s="233"/>
      <c r="D162" s="217" t="s">
        <v>172</v>
      </c>
      <c r="E162" s="234" t="s">
        <v>19</v>
      </c>
      <c r="F162" s="235" t="s">
        <v>957</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04" t="s">
        <v>318</v>
      </c>
      <c r="D163" s="204" t="s">
        <v>162</v>
      </c>
      <c r="E163" s="205" t="s">
        <v>480</v>
      </c>
      <c r="F163" s="206" t="s">
        <v>481</v>
      </c>
      <c r="G163" s="207" t="s">
        <v>165</v>
      </c>
      <c r="H163" s="208">
        <v>91.079999999999998</v>
      </c>
      <c r="I163" s="209"/>
      <c r="J163" s="210">
        <f>ROUND(I163*H163,2)</f>
        <v>0</v>
      </c>
      <c r="K163" s="206" t="s">
        <v>166</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167</v>
      </c>
      <c r="AT163" s="215" t="s">
        <v>162</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167</v>
      </c>
      <c r="BM163" s="215" t="s">
        <v>958</v>
      </c>
    </row>
    <row r="164" s="14" customFormat="1">
      <c r="A164" s="14"/>
      <c r="B164" s="232"/>
      <c r="C164" s="233"/>
      <c r="D164" s="217" t="s">
        <v>172</v>
      </c>
      <c r="E164" s="234" t="s">
        <v>19</v>
      </c>
      <c r="F164" s="235" t="s">
        <v>957</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37.8" customHeight="1">
      <c r="A165" s="38"/>
      <c r="B165" s="39"/>
      <c r="C165" s="204" t="s">
        <v>309</v>
      </c>
      <c r="D165" s="204" t="s">
        <v>162</v>
      </c>
      <c r="E165" s="205" t="s">
        <v>959</v>
      </c>
      <c r="F165" s="206" t="s">
        <v>960</v>
      </c>
      <c r="G165" s="207" t="s">
        <v>165</v>
      </c>
      <c r="H165" s="208">
        <v>91.079999999999998</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961</v>
      </c>
    </row>
    <row r="166" s="2" customFormat="1">
      <c r="A166" s="38"/>
      <c r="B166" s="39"/>
      <c r="C166" s="40"/>
      <c r="D166" s="217" t="s">
        <v>170</v>
      </c>
      <c r="E166" s="40"/>
      <c r="F166" s="218" t="s">
        <v>962</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957</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2" customFormat="1" ht="24.15" customHeight="1">
      <c r="A168" s="38"/>
      <c r="B168" s="39"/>
      <c r="C168" s="204" t="s">
        <v>7</v>
      </c>
      <c r="D168" s="204" t="s">
        <v>162</v>
      </c>
      <c r="E168" s="205" t="s">
        <v>963</v>
      </c>
      <c r="F168" s="206" t="s">
        <v>964</v>
      </c>
      <c r="G168" s="207" t="s">
        <v>165</v>
      </c>
      <c r="H168" s="208">
        <v>91.079999999999998</v>
      </c>
      <c r="I168" s="209"/>
      <c r="J168" s="210">
        <f>ROUND(I168*H168,2)</f>
        <v>0</v>
      </c>
      <c r="K168" s="206" t="s">
        <v>166</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167</v>
      </c>
      <c r="AT168" s="215" t="s">
        <v>162</v>
      </c>
      <c r="AU168" s="215" t="s">
        <v>168</v>
      </c>
      <c r="AY168" s="17" t="s">
        <v>158</v>
      </c>
      <c r="BE168" s="216">
        <f>IF(N168="základní",J168,0)</f>
        <v>0</v>
      </c>
      <c r="BF168" s="216">
        <f>IF(N168="snížená",J168,0)</f>
        <v>0</v>
      </c>
      <c r="BG168" s="216">
        <f>IF(N168="zákl. přenesená",J168,0)</f>
        <v>0</v>
      </c>
      <c r="BH168" s="216">
        <f>IF(N168="sníž. přenesená",J168,0)</f>
        <v>0</v>
      </c>
      <c r="BI168" s="216">
        <f>IF(N168="nulová",J168,0)</f>
        <v>0</v>
      </c>
      <c r="BJ168" s="17" t="s">
        <v>168</v>
      </c>
      <c r="BK168" s="216">
        <f>ROUND(I168*H168,2)</f>
        <v>0</v>
      </c>
      <c r="BL168" s="17" t="s">
        <v>167</v>
      </c>
      <c r="BM168" s="215" t="s">
        <v>965</v>
      </c>
    </row>
    <row r="169" s="2" customFormat="1">
      <c r="A169" s="38"/>
      <c r="B169" s="39"/>
      <c r="C169" s="40"/>
      <c r="D169" s="217" t="s">
        <v>170</v>
      </c>
      <c r="E169" s="40"/>
      <c r="F169" s="218" t="s">
        <v>966</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170</v>
      </c>
      <c r="AU169" s="17" t="s">
        <v>168</v>
      </c>
    </row>
    <row r="170" s="14" customFormat="1">
      <c r="A170" s="14"/>
      <c r="B170" s="232"/>
      <c r="C170" s="233"/>
      <c r="D170" s="217" t="s">
        <v>172</v>
      </c>
      <c r="E170" s="234" t="s">
        <v>19</v>
      </c>
      <c r="F170" s="235" t="s">
        <v>957</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80</v>
      </c>
      <c r="AY170" s="242" t="s">
        <v>158</v>
      </c>
    </row>
    <row r="171" s="12" customFormat="1" ht="22.8" customHeight="1">
      <c r="A171" s="12"/>
      <c r="B171" s="188"/>
      <c r="C171" s="189"/>
      <c r="D171" s="190" t="s">
        <v>71</v>
      </c>
      <c r="E171" s="202" t="s">
        <v>204</v>
      </c>
      <c r="F171" s="202" t="s">
        <v>967</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158</v>
      </c>
      <c r="BK171" s="201">
        <f>SUM(BK172:BK187)</f>
        <v>0</v>
      </c>
    </row>
    <row r="172" s="2" customFormat="1" ht="14.4" customHeight="1">
      <c r="A172" s="38"/>
      <c r="B172" s="39"/>
      <c r="C172" s="204" t="s">
        <v>414</v>
      </c>
      <c r="D172" s="204" t="s">
        <v>162</v>
      </c>
      <c r="E172" s="205" t="s">
        <v>968</v>
      </c>
      <c r="F172" s="206" t="s">
        <v>969</v>
      </c>
      <c r="G172" s="207" t="s">
        <v>870</v>
      </c>
      <c r="H172" s="208">
        <v>4.7999999999999998</v>
      </c>
      <c r="I172" s="209"/>
      <c r="J172" s="210">
        <f>ROUND(I172*H172,2)</f>
        <v>0</v>
      </c>
      <c r="K172" s="206" t="s">
        <v>166</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970</v>
      </c>
    </row>
    <row r="173" s="2" customFormat="1">
      <c r="A173" s="38"/>
      <c r="B173" s="39"/>
      <c r="C173" s="40"/>
      <c r="D173" s="217" t="s">
        <v>170</v>
      </c>
      <c r="E173" s="40"/>
      <c r="F173" s="218" t="s">
        <v>971</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14" customFormat="1">
      <c r="A174" s="14"/>
      <c r="B174" s="232"/>
      <c r="C174" s="233"/>
      <c r="D174" s="217" t="s">
        <v>172</v>
      </c>
      <c r="E174" s="234" t="s">
        <v>19</v>
      </c>
      <c r="F174" s="235" t="s">
        <v>972</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80</v>
      </c>
      <c r="AY174" s="242" t="s">
        <v>158</v>
      </c>
    </row>
    <row r="175" s="2" customFormat="1" ht="62.7" customHeight="1">
      <c r="A175" s="38"/>
      <c r="B175" s="39"/>
      <c r="C175" s="204" t="s">
        <v>241</v>
      </c>
      <c r="D175" s="204" t="s">
        <v>162</v>
      </c>
      <c r="E175" s="205" t="s">
        <v>973</v>
      </c>
      <c r="F175" s="206" t="s">
        <v>974</v>
      </c>
      <c r="G175" s="207" t="s">
        <v>284</v>
      </c>
      <c r="H175" s="208">
        <v>48</v>
      </c>
      <c r="I175" s="209"/>
      <c r="J175" s="210">
        <f>ROUND(I175*H175,2)</f>
        <v>0</v>
      </c>
      <c r="K175" s="206" t="s">
        <v>166</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167</v>
      </c>
      <c r="AT175" s="215" t="s">
        <v>162</v>
      </c>
      <c r="AU175" s="215" t="s">
        <v>168</v>
      </c>
      <c r="AY175" s="17" t="s">
        <v>158</v>
      </c>
      <c r="BE175" s="216">
        <f>IF(N175="základní",J175,0)</f>
        <v>0</v>
      </c>
      <c r="BF175" s="216">
        <f>IF(N175="snížená",J175,0)</f>
        <v>0</v>
      </c>
      <c r="BG175" s="216">
        <f>IF(N175="zákl. přenesená",J175,0)</f>
        <v>0</v>
      </c>
      <c r="BH175" s="216">
        <f>IF(N175="sníž. přenesená",J175,0)</f>
        <v>0</v>
      </c>
      <c r="BI175" s="216">
        <f>IF(N175="nulová",J175,0)</f>
        <v>0</v>
      </c>
      <c r="BJ175" s="17" t="s">
        <v>168</v>
      </c>
      <c r="BK175" s="216">
        <f>ROUND(I175*H175,2)</f>
        <v>0</v>
      </c>
      <c r="BL175" s="17" t="s">
        <v>167</v>
      </c>
      <c r="BM175" s="215" t="s">
        <v>975</v>
      </c>
    </row>
    <row r="176" s="2" customFormat="1">
      <c r="A176" s="38"/>
      <c r="B176" s="39"/>
      <c r="C176" s="40"/>
      <c r="D176" s="217" t="s">
        <v>170</v>
      </c>
      <c r="E176" s="40"/>
      <c r="F176" s="218" t="s">
        <v>976</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170</v>
      </c>
      <c r="AU176" s="17" t="s">
        <v>168</v>
      </c>
    </row>
    <row r="177" s="2" customFormat="1" ht="37.8" customHeight="1">
      <c r="A177" s="38"/>
      <c r="B177" s="39"/>
      <c r="C177" s="204" t="s">
        <v>451</v>
      </c>
      <c r="D177" s="204" t="s">
        <v>162</v>
      </c>
      <c r="E177" s="205" t="s">
        <v>977</v>
      </c>
      <c r="F177" s="206" t="s">
        <v>978</v>
      </c>
      <c r="G177" s="207" t="s">
        <v>742</v>
      </c>
      <c r="H177" s="208">
        <v>2</v>
      </c>
      <c r="I177" s="209"/>
      <c r="J177" s="210">
        <f>ROUND(I177*H177,2)</f>
        <v>0</v>
      </c>
      <c r="K177" s="206" t="s">
        <v>166</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167</v>
      </c>
      <c r="AT177" s="215" t="s">
        <v>162</v>
      </c>
      <c r="AU177" s="215" t="s">
        <v>168</v>
      </c>
      <c r="AY177" s="17" t="s">
        <v>158</v>
      </c>
      <c r="BE177" s="216">
        <f>IF(N177="základní",J177,0)</f>
        <v>0</v>
      </c>
      <c r="BF177" s="216">
        <f>IF(N177="snížená",J177,0)</f>
        <v>0</v>
      </c>
      <c r="BG177" s="216">
        <f>IF(N177="zákl. přenesená",J177,0)</f>
        <v>0</v>
      </c>
      <c r="BH177" s="216">
        <f>IF(N177="sníž. přenesená",J177,0)</f>
        <v>0</v>
      </c>
      <c r="BI177" s="216">
        <f>IF(N177="nulová",J177,0)</f>
        <v>0</v>
      </c>
      <c r="BJ177" s="17" t="s">
        <v>168</v>
      </c>
      <c r="BK177" s="216">
        <f>ROUND(I177*H177,2)</f>
        <v>0</v>
      </c>
      <c r="BL177" s="17" t="s">
        <v>167</v>
      </c>
      <c r="BM177" s="215" t="s">
        <v>979</v>
      </c>
    </row>
    <row r="178" s="2" customFormat="1">
      <c r="A178" s="38"/>
      <c r="B178" s="39"/>
      <c r="C178" s="40"/>
      <c r="D178" s="217" t="s">
        <v>170</v>
      </c>
      <c r="E178" s="40"/>
      <c r="F178" s="218" t="s">
        <v>980</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170</v>
      </c>
      <c r="AU178" s="17" t="s">
        <v>168</v>
      </c>
    </row>
    <row r="179" s="2" customFormat="1" ht="37.8" customHeight="1">
      <c r="A179" s="38"/>
      <c r="B179" s="39"/>
      <c r="C179" s="204" t="s">
        <v>455</v>
      </c>
      <c r="D179" s="204" t="s">
        <v>162</v>
      </c>
      <c r="E179" s="205" t="s">
        <v>981</v>
      </c>
      <c r="F179" s="206" t="s">
        <v>982</v>
      </c>
      <c r="G179" s="207" t="s">
        <v>742</v>
      </c>
      <c r="H179" s="208">
        <v>2</v>
      </c>
      <c r="I179" s="209"/>
      <c r="J179" s="210">
        <f>ROUND(I179*H179,2)</f>
        <v>0</v>
      </c>
      <c r="K179" s="206" t="s">
        <v>166</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167</v>
      </c>
      <c r="AT179" s="215" t="s">
        <v>162</v>
      </c>
      <c r="AU179" s="215" t="s">
        <v>168</v>
      </c>
      <c r="AY179" s="17" t="s">
        <v>158</v>
      </c>
      <c r="BE179" s="216">
        <f>IF(N179="základní",J179,0)</f>
        <v>0</v>
      </c>
      <c r="BF179" s="216">
        <f>IF(N179="snížená",J179,0)</f>
        <v>0</v>
      </c>
      <c r="BG179" s="216">
        <f>IF(N179="zákl. přenesená",J179,0)</f>
        <v>0</v>
      </c>
      <c r="BH179" s="216">
        <f>IF(N179="sníž. přenesená",J179,0)</f>
        <v>0</v>
      </c>
      <c r="BI179" s="216">
        <f>IF(N179="nulová",J179,0)</f>
        <v>0</v>
      </c>
      <c r="BJ179" s="17" t="s">
        <v>168</v>
      </c>
      <c r="BK179" s="216">
        <f>ROUND(I179*H179,2)</f>
        <v>0</v>
      </c>
      <c r="BL179" s="17" t="s">
        <v>167</v>
      </c>
      <c r="BM179" s="215" t="s">
        <v>983</v>
      </c>
    </row>
    <row r="180" s="2" customFormat="1">
      <c r="A180" s="38"/>
      <c r="B180" s="39"/>
      <c r="C180" s="40"/>
      <c r="D180" s="217" t="s">
        <v>170</v>
      </c>
      <c r="E180" s="40"/>
      <c r="F180" s="218" t="s">
        <v>980</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170</v>
      </c>
      <c r="AU180" s="17" t="s">
        <v>168</v>
      </c>
    </row>
    <row r="181" s="2" customFormat="1" ht="37.8" customHeight="1">
      <c r="A181" s="38"/>
      <c r="B181" s="39"/>
      <c r="C181" s="204" t="s">
        <v>447</v>
      </c>
      <c r="D181" s="204" t="s">
        <v>162</v>
      </c>
      <c r="E181" s="205" t="s">
        <v>984</v>
      </c>
      <c r="F181" s="206" t="s">
        <v>985</v>
      </c>
      <c r="G181" s="207" t="s">
        <v>742</v>
      </c>
      <c r="H181" s="208">
        <v>2</v>
      </c>
      <c r="I181" s="209"/>
      <c r="J181" s="210">
        <f>ROUND(I181*H181,2)</f>
        <v>0</v>
      </c>
      <c r="K181" s="206" t="s">
        <v>166</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167</v>
      </c>
      <c r="AT181" s="215" t="s">
        <v>162</v>
      </c>
      <c r="AU181" s="215" t="s">
        <v>168</v>
      </c>
      <c r="AY181" s="17" t="s">
        <v>158</v>
      </c>
      <c r="BE181" s="216">
        <f>IF(N181="základní",J181,0)</f>
        <v>0</v>
      </c>
      <c r="BF181" s="216">
        <f>IF(N181="snížená",J181,0)</f>
        <v>0</v>
      </c>
      <c r="BG181" s="216">
        <f>IF(N181="zákl. přenesená",J181,0)</f>
        <v>0</v>
      </c>
      <c r="BH181" s="216">
        <f>IF(N181="sníž. přenesená",J181,0)</f>
        <v>0</v>
      </c>
      <c r="BI181" s="216">
        <f>IF(N181="nulová",J181,0)</f>
        <v>0</v>
      </c>
      <c r="BJ181" s="17" t="s">
        <v>168</v>
      </c>
      <c r="BK181" s="216">
        <f>ROUND(I181*H181,2)</f>
        <v>0</v>
      </c>
      <c r="BL181" s="17" t="s">
        <v>167</v>
      </c>
      <c r="BM181" s="215" t="s">
        <v>986</v>
      </c>
    </row>
    <row r="182" s="2" customFormat="1">
      <c r="A182" s="38"/>
      <c r="B182" s="39"/>
      <c r="C182" s="40"/>
      <c r="D182" s="217" t="s">
        <v>170</v>
      </c>
      <c r="E182" s="40"/>
      <c r="F182" s="218" t="s">
        <v>980</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170</v>
      </c>
      <c r="AU182" s="17" t="s">
        <v>168</v>
      </c>
    </row>
    <row r="183" s="2" customFormat="1" ht="49.05" customHeight="1">
      <c r="A183" s="38"/>
      <c r="B183" s="39"/>
      <c r="C183" s="204" t="s">
        <v>433</v>
      </c>
      <c r="D183" s="204" t="s">
        <v>162</v>
      </c>
      <c r="E183" s="205" t="s">
        <v>987</v>
      </c>
      <c r="F183" s="206" t="s">
        <v>988</v>
      </c>
      <c r="G183" s="207" t="s">
        <v>284</v>
      </c>
      <c r="H183" s="208">
        <v>48</v>
      </c>
      <c r="I183" s="209"/>
      <c r="J183" s="210">
        <f>ROUND(I183*H183,2)</f>
        <v>0</v>
      </c>
      <c r="K183" s="206" t="s">
        <v>166</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167</v>
      </c>
      <c r="AT183" s="215" t="s">
        <v>162</v>
      </c>
      <c r="AU183" s="215" t="s">
        <v>168</v>
      </c>
      <c r="AY183" s="17" t="s">
        <v>158</v>
      </c>
      <c r="BE183" s="216">
        <f>IF(N183="základní",J183,0)</f>
        <v>0</v>
      </c>
      <c r="BF183" s="216">
        <f>IF(N183="snížená",J183,0)</f>
        <v>0</v>
      </c>
      <c r="BG183" s="216">
        <f>IF(N183="zákl. přenesená",J183,0)</f>
        <v>0</v>
      </c>
      <c r="BH183" s="216">
        <f>IF(N183="sníž. přenesená",J183,0)</f>
        <v>0</v>
      </c>
      <c r="BI183" s="216">
        <f>IF(N183="nulová",J183,0)</f>
        <v>0</v>
      </c>
      <c r="BJ183" s="17" t="s">
        <v>168</v>
      </c>
      <c r="BK183" s="216">
        <f>ROUND(I183*H183,2)</f>
        <v>0</v>
      </c>
      <c r="BL183" s="17" t="s">
        <v>167</v>
      </c>
      <c r="BM183" s="215" t="s">
        <v>989</v>
      </c>
    </row>
    <row r="184" s="2" customFormat="1">
      <c r="A184" s="38"/>
      <c r="B184" s="39"/>
      <c r="C184" s="40"/>
      <c r="D184" s="217" t="s">
        <v>170</v>
      </c>
      <c r="E184" s="40"/>
      <c r="F184" s="218" t="s">
        <v>990</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170</v>
      </c>
      <c r="AU184" s="17" t="s">
        <v>168</v>
      </c>
    </row>
    <row r="185" s="2" customFormat="1" ht="24.15" customHeight="1">
      <c r="A185" s="38"/>
      <c r="B185" s="39"/>
      <c r="C185" s="254" t="s">
        <v>443</v>
      </c>
      <c r="D185" s="254" t="s">
        <v>205</v>
      </c>
      <c r="E185" s="255" t="s">
        <v>991</v>
      </c>
      <c r="F185" s="256" t="s">
        <v>992</v>
      </c>
      <c r="G185" s="257" t="s">
        <v>165</v>
      </c>
      <c r="H185" s="258">
        <v>103.68000000000001</v>
      </c>
      <c r="I185" s="259"/>
      <c r="J185" s="260">
        <f>ROUND(I185*H185,2)</f>
        <v>0</v>
      </c>
      <c r="K185" s="256" t="s">
        <v>166</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204</v>
      </c>
      <c r="AT185" s="215" t="s">
        <v>205</v>
      </c>
      <c r="AU185" s="215" t="s">
        <v>168</v>
      </c>
      <c r="AY185" s="17" t="s">
        <v>158</v>
      </c>
      <c r="BE185" s="216">
        <f>IF(N185="základní",J185,0)</f>
        <v>0</v>
      </c>
      <c r="BF185" s="216">
        <f>IF(N185="snížená",J185,0)</f>
        <v>0</v>
      </c>
      <c r="BG185" s="216">
        <f>IF(N185="zákl. přenesená",J185,0)</f>
        <v>0</v>
      </c>
      <c r="BH185" s="216">
        <f>IF(N185="sníž. přenesená",J185,0)</f>
        <v>0</v>
      </c>
      <c r="BI185" s="216">
        <f>IF(N185="nulová",J185,0)</f>
        <v>0</v>
      </c>
      <c r="BJ185" s="17" t="s">
        <v>168</v>
      </c>
      <c r="BK185" s="216">
        <f>ROUND(I185*H185,2)</f>
        <v>0</v>
      </c>
      <c r="BL185" s="17" t="s">
        <v>167</v>
      </c>
      <c r="BM185" s="215" t="s">
        <v>993</v>
      </c>
    </row>
    <row r="186" s="14" customFormat="1">
      <c r="A186" s="14"/>
      <c r="B186" s="232"/>
      <c r="C186" s="233"/>
      <c r="D186" s="217" t="s">
        <v>172</v>
      </c>
      <c r="E186" s="234" t="s">
        <v>19</v>
      </c>
      <c r="F186" s="235" t="s">
        <v>994</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80</v>
      </c>
      <c r="AY186" s="242" t="s">
        <v>158</v>
      </c>
    </row>
    <row r="187" s="14" customFormat="1">
      <c r="A187" s="14"/>
      <c r="B187" s="232"/>
      <c r="C187" s="233"/>
      <c r="D187" s="217" t="s">
        <v>172</v>
      </c>
      <c r="E187" s="233"/>
      <c r="F187" s="235" t="s">
        <v>995</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4</v>
      </c>
      <c r="AX187" s="14" t="s">
        <v>80</v>
      </c>
      <c r="AY187" s="242" t="s">
        <v>158</v>
      </c>
    </row>
    <row r="188" s="12" customFormat="1" ht="22.8" customHeight="1">
      <c r="A188" s="12"/>
      <c r="B188" s="188"/>
      <c r="C188" s="189"/>
      <c r="D188" s="190" t="s">
        <v>71</v>
      </c>
      <c r="E188" s="202" t="s">
        <v>218</v>
      </c>
      <c r="F188" s="202" t="s">
        <v>490</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158</v>
      </c>
      <c r="BK188" s="201">
        <f>SUM(BK189:BK196)</f>
        <v>0</v>
      </c>
    </row>
    <row r="189" s="2" customFormat="1" ht="37.8" customHeight="1">
      <c r="A189" s="38"/>
      <c r="B189" s="39"/>
      <c r="C189" s="204" t="s">
        <v>333</v>
      </c>
      <c r="D189" s="204" t="s">
        <v>162</v>
      </c>
      <c r="E189" s="205" t="s">
        <v>492</v>
      </c>
      <c r="F189" s="206" t="s">
        <v>493</v>
      </c>
      <c r="G189" s="207" t="s">
        <v>165</v>
      </c>
      <c r="H189" s="208">
        <v>138</v>
      </c>
      <c r="I189" s="209"/>
      <c r="J189" s="210">
        <f>ROUND(I189*H189,2)</f>
        <v>0</v>
      </c>
      <c r="K189" s="206" t="s">
        <v>166</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167</v>
      </c>
      <c r="AT189" s="215" t="s">
        <v>162</v>
      </c>
      <c r="AU189" s="215" t="s">
        <v>168</v>
      </c>
      <c r="AY189" s="17" t="s">
        <v>158</v>
      </c>
      <c r="BE189" s="216">
        <f>IF(N189="základní",J189,0)</f>
        <v>0</v>
      </c>
      <c r="BF189" s="216">
        <f>IF(N189="snížená",J189,0)</f>
        <v>0</v>
      </c>
      <c r="BG189" s="216">
        <f>IF(N189="zákl. přenesená",J189,0)</f>
        <v>0</v>
      </c>
      <c r="BH189" s="216">
        <f>IF(N189="sníž. přenesená",J189,0)</f>
        <v>0</v>
      </c>
      <c r="BI189" s="216">
        <f>IF(N189="nulová",J189,0)</f>
        <v>0</v>
      </c>
      <c r="BJ189" s="17" t="s">
        <v>168</v>
      </c>
      <c r="BK189" s="216">
        <f>ROUND(I189*H189,2)</f>
        <v>0</v>
      </c>
      <c r="BL189" s="17" t="s">
        <v>167</v>
      </c>
      <c r="BM189" s="215" t="s">
        <v>996</v>
      </c>
    </row>
    <row r="190" s="2" customFormat="1">
      <c r="A190" s="38"/>
      <c r="B190" s="39"/>
      <c r="C190" s="40"/>
      <c r="D190" s="217" t="s">
        <v>170</v>
      </c>
      <c r="E190" s="40"/>
      <c r="F190" s="218" t="s">
        <v>495</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170</v>
      </c>
      <c r="AU190" s="17" t="s">
        <v>168</v>
      </c>
    </row>
    <row r="191" s="13" customFormat="1">
      <c r="A191" s="13"/>
      <c r="B191" s="222"/>
      <c r="C191" s="223"/>
      <c r="D191" s="217" t="s">
        <v>172</v>
      </c>
      <c r="E191" s="224" t="s">
        <v>19</v>
      </c>
      <c r="F191" s="225" t="s">
        <v>997</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836</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80</v>
      </c>
      <c r="AY192" s="242" t="s">
        <v>158</v>
      </c>
    </row>
    <row r="193" s="2" customFormat="1" ht="37.8" customHeight="1">
      <c r="A193" s="38"/>
      <c r="B193" s="39"/>
      <c r="C193" s="204" t="s">
        <v>114</v>
      </c>
      <c r="D193" s="204" t="s">
        <v>162</v>
      </c>
      <c r="E193" s="205" t="s">
        <v>998</v>
      </c>
      <c r="F193" s="206" t="s">
        <v>999</v>
      </c>
      <c r="G193" s="207" t="s">
        <v>165</v>
      </c>
      <c r="H193" s="208">
        <v>127.59999999999999</v>
      </c>
      <c r="I193" s="209"/>
      <c r="J193" s="210">
        <f>ROUND(I193*H193,2)</f>
        <v>0</v>
      </c>
      <c r="K193" s="206" t="s">
        <v>166</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167</v>
      </c>
      <c r="AT193" s="215" t="s">
        <v>162</v>
      </c>
      <c r="AU193" s="215" t="s">
        <v>168</v>
      </c>
      <c r="AY193" s="17" t="s">
        <v>158</v>
      </c>
      <c r="BE193" s="216">
        <f>IF(N193="základní",J193,0)</f>
        <v>0</v>
      </c>
      <c r="BF193" s="216">
        <f>IF(N193="snížená",J193,0)</f>
        <v>0</v>
      </c>
      <c r="BG193" s="216">
        <f>IF(N193="zákl. přenesená",J193,0)</f>
        <v>0</v>
      </c>
      <c r="BH193" s="216">
        <f>IF(N193="sníž. přenesená",J193,0)</f>
        <v>0</v>
      </c>
      <c r="BI193" s="216">
        <f>IF(N193="nulová",J193,0)</f>
        <v>0</v>
      </c>
      <c r="BJ193" s="17" t="s">
        <v>168</v>
      </c>
      <c r="BK193" s="216">
        <f>ROUND(I193*H193,2)</f>
        <v>0</v>
      </c>
      <c r="BL193" s="17" t="s">
        <v>167</v>
      </c>
      <c r="BM193" s="215" t="s">
        <v>1000</v>
      </c>
    </row>
    <row r="194" s="2" customFormat="1">
      <c r="A194" s="38"/>
      <c r="B194" s="39"/>
      <c r="C194" s="40"/>
      <c r="D194" s="217" t="s">
        <v>170</v>
      </c>
      <c r="E194" s="40"/>
      <c r="F194" s="218" t="s">
        <v>1001</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170</v>
      </c>
      <c r="AU194" s="17" t="s">
        <v>168</v>
      </c>
    </row>
    <row r="195" s="13" customFormat="1">
      <c r="A195" s="13"/>
      <c r="B195" s="222"/>
      <c r="C195" s="223"/>
      <c r="D195" s="217" t="s">
        <v>172</v>
      </c>
      <c r="E195" s="224" t="s">
        <v>19</v>
      </c>
      <c r="F195" s="225" t="s">
        <v>1002</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172</v>
      </c>
      <c r="AU195" s="231" t="s">
        <v>168</v>
      </c>
      <c r="AV195" s="13" t="s">
        <v>80</v>
      </c>
      <c r="AW195" s="13" t="s">
        <v>33</v>
      </c>
      <c r="AX195" s="13" t="s">
        <v>72</v>
      </c>
      <c r="AY195" s="231" t="s">
        <v>158</v>
      </c>
    </row>
    <row r="196" s="14" customFormat="1">
      <c r="A196" s="14"/>
      <c r="B196" s="232"/>
      <c r="C196" s="233"/>
      <c r="D196" s="217" t="s">
        <v>172</v>
      </c>
      <c r="E196" s="234" t="s">
        <v>19</v>
      </c>
      <c r="F196" s="235" t="s">
        <v>1003</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33</v>
      </c>
      <c r="AX196" s="14" t="s">
        <v>80</v>
      </c>
      <c r="AY196" s="242" t="s">
        <v>158</v>
      </c>
    </row>
    <row r="197" s="12" customFormat="1" ht="22.8" customHeight="1">
      <c r="A197" s="12"/>
      <c r="B197" s="188"/>
      <c r="C197" s="189"/>
      <c r="D197" s="190" t="s">
        <v>71</v>
      </c>
      <c r="E197" s="202" t="s">
        <v>521</v>
      </c>
      <c r="F197" s="202" t="s">
        <v>522</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158</v>
      </c>
      <c r="BK197" s="201">
        <f>SUM(BK198:BK206)</f>
        <v>0</v>
      </c>
    </row>
    <row r="198" s="2" customFormat="1" ht="37.8" customHeight="1">
      <c r="A198" s="38"/>
      <c r="B198" s="39"/>
      <c r="C198" s="204" t="s">
        <v>346</v>
      </c>
      <c r="D198" s="204" t="s">
        <v>162</v>
      </c>
      <c r="E198" s="205" t="s">
        <v>1004</v>
      </c>
      <c r="F198" s="206" t="s">
        <v>1005</v>
      </c>
      <c r="G198" s="207" t="s">
        <v>526</v>
      </c>
      <c r="H198" s="208">
        <v>11.928000000000001</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1006</v>
      </c>
    </row>
    <row r="199" s="2" customFormat="1">
      <c r="A199" s="38"/>
      <c r="B199" s="39"/>
      <c r="C199" s="40"/>
      <c r="D199" s="217" t="s">
        <v>170</v>
      </c>
      <c r="E199" s="40"/>
      <c r="F199" s="218" t="s">
        <v>528</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04" t="s">
        <v>351</v>
      </c>
      <c r="D200" s="204" t="s">
        <v>162</v>
      </c>
      <c r="E200" s="205" t="s">
        <v>530</v>
      </c>
      <c r="F200" s="206" t="s">
        <v>531</v>
      </c>
      <c r="G200" s="207" t="s">
        <v>526</v>
      </c>
      <c r="H200" s="208">
        <v>11.928000000000001</v>
      </c>
      <c r="I200" s="209"/>
      <c r="J200" s="210">
        <f>ROUND(I200*H200,2)</f>
        <v>0</v>
      </c>
      <c r="K200" s="206" t="s">
        <v>166</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167</v>
      </c>
      <c r="AT200" s="215" t="s">
        <v>162</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167</v>
      </c>
      <c r="BM200" s="215" t="s">
        <v>1007</v>
      </c>
    </row>
    <row r="201" s="2" customFormat="1">
      <c r="A201" s="38"/>
      <c r="B201" s="39"/>
      <c r="C201" s="40"/>
      <c r="D201" s="217" t="s">
        <v>170</v>
      </c>
      <c r="E201" s="40"/>
      <c r="F201" s="218" t="s">
        <v>533</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170</v>
      </c>
      <c r="AU201" s="17" t="s">
        <v>168</v>
      </c>
    </row>
    <row r="202" s="2" customFormat="1" ht="37.8" customHeight="1">
      <c r="A202" s="38"/>
      <c r="B202" s="39"/>
      <c r="C202" s="204" t="s">
        <v>363</v>
      </c>
      <c r="D202" s="204" t="s">
        <v>162</v>
      </c>
      <c r="E202" s="205" t="s">
        <v>535</v>
      </c>
      <c r="F202" s="206" t="s">
        <v>536</v>
      </c>
      <c r="G202" s="207" t="s">
        <v>526</v>
      </c>
      <c r="H202" s="208">
        <v>166.99199999999999</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1008</v>
      </c>
    </row>
    <row r="203" s="2" customFormat="1">
      <c r="A203" s="38"/>
      <c r="B203" s="39"/>
      <c r="C203" s="40"/>
      <c r="D203" s="217" t="s">
        <v>170</v>
      </c>
      <c r="E203" s="40"/>
      <c r="F203" s="218" t="s">
        <v>533</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3"/>
      <c r="F204" s="235" t="s">
        <v>1009</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4</v>
      </c>
      <c r="AX204" s="14" t="s">
        <v>80</v>
      </c>
      <c r="AY204" s="242" t="s">
        <v>158</v>
      </c>
    </row>
    <row r="205" s="2" customFormat="1" ht="37.8" customHeight="1">
      <c r="A205" s="38"/>
      <c r="B205" s="39"/>
      <c r="C205" s="204" t="s">
        <v>373</v>
      </c>
      <c r="D205" s="204" t="s">
        <v>162</v>
      </c>
      <c r="E205" s="205" t="s">
        <v>540</v>
      </c>
      <c r="F205" s="206" t="s">
        <v>541</v>
      </c>
      <c r="G205" s="207" t="s">
        <v>526</v>
      </c>
      <c r="H205" s="208">
        <v>11.928000000000001</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1010</v>
      </c>
    </row>
    <row r="206" s="2" customFormat="1">
      <c r="A206" s="38"/>
      <c r="B206" s="39"/>
      <c r="C206" s="40"/>
      <c r="D206" s="217" t="s">
        <v>170</v>
      </c>
      <c r="E206" s="40"/>
      <c r="F206" s="218" t="s">
        <v>543</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544</v>
      </c>
      <c r="F207" s="202" t="s">
        <v>545</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158</v>
      </c>
      <c r="BK207" s="201">
        <f>SUM(BK208:BK209)</f>
        <v>0</v>
      </c>
    </row>
    <row r="208" s="2" customFormat="1" ht="49.05" customHeight="1">
      <c r="A208" s="38"/>
      <c r="B208" s="39"/>
      <c r="C208" s="204" t="s">
        <v>375</v>
      </c>
      <c r="D208" s="204" t="s">
        <v>162</v>
      </c>
      <c r="E208" s="205" t="s">
        <v>1011</v>
      </c>
      <c r="F208" s="206" t="s">
        <v>1012</v>
      </c>
      <c r="G208" s="207" t="s">
        <v>526</v>
      </c>
      <c r="H208" s="208">
        <v>42.618000000000002</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167</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167</v>
      </c>
      <c r="BM208" s="215" t="s">
        <v>1013</v>
      </c>
    </row>
    <row r="209" s="2" customFormat="1">
      <c r="A209" s="38"/>
      <c r="B209" s="39"/>
      <c r="C209" s="40"/>
      <c r="D209" s="217" t="s">
        <v>170</v>
      </c>
      <c r="E209" s="40"/>
      <c r="F209" s="218" t="s">
        <v>550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12" customFormat="1" ht="25.92" customHeight="1">
      <c r="A210" s="12"/>
      <c r="B210" s="188"/>
      <c r="C210" s="189"/>
      <c r="D210" s="190" t="s">
        <v>71</v>
      </c>
      <c r="E210" s="191" t="s">
        <v>633</v>
      </c>
      <c r="F210" s="191" t="s">
        <v>634</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168</v>
      </c>
      <c r="AT210" s="200" t="s">
        <v>71</v>
      </c>
      <c r="AU210" s="200" t="s">
        <v>72</v>
      </c>
      <c r="AY210" s="199" t="s">
        <v>158</v>
      </c>
      <c r="BK210" s="201">
        <f>BK211+BK233</f>
        <v>0</v>
      </c>
    </row>
    <row r="211" s="12" customFormat="1" ht="22.8" customHeight="1">
      <c r="A211" s="12"/>
      <c r="B211" s="188"/>
      <c r="C211" s="189"/>
      <c r="D211" s="190" t="s">
        <v>71</v>
      </c>
      <c r="E211" s="202" t="s">
        <v>1014</v>
      </c>
      <c r="F211" s="202" t="s">
        <v>1015</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168</v>
      </c>
      <c r="AT211" s="200" t="s">
        <v>71</v>
      </c>
      <c r="AU211" s="200" t="s">
        <v>80</v>
      </c>
      <c r="AY211" s="199" t="s">
        <v>158</v>
      </c>
      <c r="BK211" s="201">
        <f>SUM(BK212:BK232)</f>
        <v>0</v>
      </c>
    </row>
    <row r="212" s="2" customFormat="1" ht="24.15" customHeight="1">
      <c r="A212" s="38"/>
      <c r="B212" s="39"/>
      <c r="C212" s="204" t="s">
        <v>1016</v>
      </c>
      <c r="D212" s="204" t="s">
        <v>162</v>
      </c>
      <c r="E212" s="205" t="s">
        <v>1017</v>
      </c>
      <c r="F212" s="206" t="s">
        <v>1018</v>
      </c>
      <c r="G212" s="207" t="s">
        <v>165</v>
      </c>
      <c r="H212" s="208">
        <v>91.079999999999998</v>
      </c>
      <c r="I212" s="209"/>
      <c r="J212" s="210">
        <f>ROUND(I212*H212,2)</f>
        <v>0</v>
      </c>
      <c r="K212" s="206" t="s">
        <v>166</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309</v>
      </c>
      <c r="AT212" s="215" t="s">
        <v>162</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309</v>
      </c>
      <c r="BM212" s="215" t="s">
        <v>1019</v>
      </c>
    </row>
    <row r="213" s="2" customFormat="1">
      <c r="A213" s="38"/>
      <c r="B213" s="39"/>
      <c r="C213" s="40"/>
      <c r="D213" s="217" t="s">
        <v>170</v>
      </c>
      <c r="E213" s="40"/>
      <c r="F213" s="218" t="s">
        <v>1020</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170</v>
      </c>
      <c r="AU213" s="17" t="s">
        <v>168</v>
      </c>
    </row>
    <row r="214" s="14" customFormat="1">
      <c r="A214" s="14"/>
      <c r="B214" s="232"/>
      <c r="C214" s="233"/>
      <c r="D214" s="217" t="s">
        <v>172</v>
      </c>
      <c r="E214" s="234" t="s">
        <v>19</v>
      </c>
      <c r="F214" s="235" t="s">
        <v>957</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80</v>
      </c>
      <c r="AY214" s="242" t="s">
        <v>158</v>
      </c>
    </row>
    <row r="215" s="2" customFormat="1" ht="14.4" customHeight="1">
      <c r="A215" s="38"/>
      <c r="B215" s="39"/>
      <c r="C215" s="254" t="s">
        <v>1021</v>
      </c>
      <c r="D215" s="254" t="s">
        <v>205</v>
      </c>
      <c r="E215" s="255" t="s">
        <v>1022</v>
      </c>
      <c r="F215" s="256" t="s">
        <v>1023</v>
      </c>
      <c r="G215" s="257" t="s">
        <v>526</v>
      </c>
      <c r="H215" s="258">
        <v>0.032000000000000001</v>
      </c>
      <c r="I215" s="259"/>
      <c r="J215" s="260">
        <f>ROUND(I215*H215,2)</f>
        <v>0</v>
      </c>
      <c r="K215" s="256" t="s">
        <v>166</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399</v>
      </c>
      <c r="AT215" s="215" t="s">
        <v>205</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309</v>
      </c>
      <c r="BM215" s="215" t="s">
        <v>1024</v>
      </c>
    </row>
    <row r="216" s="14" customFormat="1">
      <c r="A216" s="14"/>
      <c r="B216" s="232"/>
      <c r="C216" s="233"/>
      <c r="D216" s="217" t="s">
        <v>172</v>
      </c>
      <c r="E216" s="233"/>
      <c r="F216" s="235" t="s">
        <v>1025</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4</v>
      </c>
      <c r="AX216" s="14" t="s">
        <v>80</v>
      </c>
      <c r="AY216" s="242" t="s">
        <v>158</v>
      </c>
    </row>
    <row r="217" s="2" customFormat="1" ht="24.15" customHeight="1">
      <c r="A217" s="38"/>
      <c r="B217" s="39"/>
      <c r="C217" s="204" t="s">
        <v>553</v>
      </c>
      <c r="D217" s="204" t="s">
        <v>162</v>
      </c>
      <c r="E217" s="205" t="s">
        <v>1026</v>
      </c>
      <c r="F217" s="206" t="s">
        <v>1027</v>
      </c>
      <c r="G217" s="207" t="s">
        <v>165</v>
      </c>
      <c r="H217" s="208">
        <v>91.079999999999998</v>
      </c>
      <c r="I217" s="209"/>
      <c r="J217" s="210">
        <f>ROUND(I217*H217,2)</f>
        <v>0</v>
      </c>
      <c r="K217" s="206" t="s">
        <v>166</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309</v>
      </c>
      <c r="AT217" s="215" t="s">
        <v>162</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309</v>
      </c>
      <c r="BM217" s="215" t="s">
        <v>1028</v>
      </c>
    </row>
    <row r="218" s="2" customFormat="1">
      <c r="A218" s="38"/>
      <c r="B218" s="39"/>
      <c r="C218" s="40"/>
      <c r="D218" s="217" t="s">
        <v>170</v>
      </c>
      <c r="E218" s="40"/>
      <c r="F218" s="218" t="s">
        <v>1029</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170</v>
      </c>
      <c r="AU218" s="17" t="s">
        <v>168</v>
      </c>
    </row>
    <row r="219" s="14" customFormat="1">
      <c r="A219" s="14"/>
      <c r="B219" s="232"/>
      <c r="C219" s="233"/>
      <c r="D219" s="217" t="s">
        <v>172</v>
      </c>
      <c r="E219" s="234" t="s">
        <v>19</v>
      </c>
      <c r="F219" s="235" t="s">
        <v>957</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80</v>
      </c>
      <c r="AY219" s="242" t="s">
        <v>158</v>
      </c>
    </row>
    <row r="220" s="2" customFormat="1" ht="37.8" customHeight="1">
      <c r="A220" s="38"/>
      <c r="B220" s="39"/>
      <c r="C220" s="254" t="s">
        <v>566</v>
      </c>
      <c r="D220" s="254" t="s">
        <v>205</v>
      </c>
      <c r="E220" s="255" t="s">
        <v>1030</v>
      </c>
      <c r="F220" s="256" t="s">
        <v>1031</v>
      </c>
      <c r="G220" s="257" t="s">
        <v>165</v>
      </c>
      <c r="H220" s="258">
        <v>109.29600000000001</v>
      </c>
      <c r="I220" s="259"/>
      <c r="J220" s="260">
        <f>ROUND(I220*H220,2)</f>
        <v>0</v>
      </c>
      <c r="K220" s="256" t="s">
        <v>166</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399</v>
      </c>
      <c r="AT220" s="215" t="s">
        <v>205</v>
      </c>
      <c r="AU220" s="215" t="s">
        <v>168</v>
      </c>
      <c r="AY220" s="17" t="s">
        <v>158</v>
      </c>
      <c r="BE220" s="216">
        <f>IF(N220="základní",J220,0)</f>
        <v>0</v>
      </c>
      <c r="BF220" s="216">
        <f>IF(N220="snížená",J220,0)</f>
        <v>0</v>
      </c>
      <c r="BG220" s="216">
        <f>IF(N220="zákl. přenesená",J220,0)</f>
        <v>0</v>
      </c>
      <c r="BH220" s="216">
        <f>IF(N220="sníž. přenesená",J220,0)</f>
        <v>0</v>
      </c>
      <c r="BI220" s="216">
        <f>IF(N220="nulová",J220,0)</f>
        <v>0</v>
      </c>
      <c r="BJ220" s="17" t="s">
        <v>168</v>
      </c>
      <c r="BK220" s="216">
        <f>ROUND(I220*H220,2)</f>
        <v>0</v>
      </c>
      <c r="BL220" s="17" t="s">
        <v>309</v>
      </c>
      <c r="BM220" s="215" t="s">
        <v>1032</v>
      </c>
    </row>
    <row r="221" s="14" customFormat="1">
      <c r="A221" s="14"/>
      <c r="B221" s="232"/>
      <c r="C221" s="233"/>
      <c r="D221" s="217" t="s">
        <v>172</v>
      </c>
      <c r="E221" s="233"/>
      <c r="F221" s="235" t="s">
        <v>1033</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4</v>
      </c>
      <c r="AX221" s="14" t="s">
        <v>80</v>
      </c>
      <c r="AY221" s="242" t="s">
        <v>158</v>
      </c>
    </row>
    <row r="222" s="2" customFormat="1" ht="24.15" customHeight="1">
      <c r="A222" s="38"/>
      <c r="B222" s="39"/>
      <c r="C222" s="204" t="s">
        <v>1034</v>
      </c>
      <c r="D222" s="204" t="s">
        <v>162</v>
      </c>
      <c r="E222" s="205" t="s">
        <v>1026</v>
      </c>
      <c r="F222" s="206" t="s">
        <v>1027</v>
      </c>
      <c r="G222" s="207" t="s">
        <v>165</v>
      </c>
      <c r="H222" s="208">
        <v>91.079999999999998</v>
      </c>
      <c r="I222" s="209"/>
      <c r="J222" s="210">
        <f>ROUND(I222*H222,2)</f>
        <v>0</v>
      </c>
      <c r="K222" s="206" t="s">
        <v>166</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309</v>
      </c>
      <c r="AT222" s="215" t="s">
        <v>162</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309</v>
      </c>
      <c r="BM222" s="215" t="s">
        <v>1035</v>
      </c>
    </row>
    <row r="223" s="2" customFormat="1">
      <c r="A223" s="38"/>
      <c r="B223" s="39"/>
      <c r="C223" s="40"/>
      <c r="D223" s="217" t="s">
        <v>170</v>
      </c>
      <c r="E223" s="40"/>
      <c r="F223" s="218" t="s">
        <v>1029</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170</v>
      </c>
      <c r="AU223" s="17" t="s">
        <v>168</v>
      </c>
    </row>
    <row r="224" s="14" customFormat="1">
      <c r="A224" s="14"/>
      <c r="B224" s="232"/>
      <c r="C224" s="233"/>
      <c r="D224" s="217" t="s">
        <v>172</v>
      </c>
      <c r="E224" s="234" t="s">
        <v>19</v>
      </c>
      <c r="F224" s="235" t="s">
        <v>957</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80</v>
      </c>
      <c r="AY224" s="242" t="s">
        <v>158</v>
      </c>
    </row>
    <row r="225" s="2" customFormat="1" ht="49.05" customHeight="1">
      <c r="A225" s="38"/>
      <c r="B225" s="39"/>
      <c r="C225" s="254" t="s">
        <v>425</v>
      </c>
      <c r="D225" s="254" t="s">
        <v>205</v>
      </c>
      <c r="E225" s="255" t="s">
        <v>1036</v>
      </c>
      <c r="F225" s="256" t="s">
        <v>1037</v>
      </c>
      <c r="G225" s="257" t="s">
        <v>165</v>
      </c>
      <c r="H225" s="258">
        <v>109.29600000000001</v>
      </c>
      <c r="I225" s="259"/>
      <c r="J225" s="260">
        <f>ROUND(I225*H225,2)</f>
        <v>0</v>
      </c>
      <c r="K225" s="256" t="s">
        <v>166</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399</v>
      </c>
      <c r="AT225" s="215" t="s">
        <v>205</v>
      </c>
      <c r="AU225" s="215" t="s">
        <v>168</v>
      </c>
      <c r="AY225" s="17" t="s">
        <v>158</v>
      </c>
      <c r="BE225" s="216">
        <f>IF(N225="základní",J225,0)</f>
        <v>0</v>
      </c>
      <c r="BF225" s="216">
        <f>IF(N225="snížená",J225,0)</f>
        <v>0</v>
      </c>
      <c r="BG225" s="216">
        <f>IF(N225="zákl. přenesená",J225,0)</f>
        <v>0</v>
      </c>
      <c r="BH225" s="216">
        <f>IF(N225="sníž. přenesená",J225,0)</f>
        <v>0</v>
      </c>
      <c r="BI225" s="216">
        <f>IF(N225="nulová",J225,0)</f>
        <v>0</v>
      </c>
      <c r="BJ225" s="17" t="s">
        <v>168</v>
      </c>
      <c r="BK225" s="216">
        <f>ROUND(I225*H225,2)</f>
        <v>0</v>
      </c>
      <c r="BL225" s="17" t="s">
        <v>309</v>
      </c>
      <c r="BM225" s="215" t="s">
        <v>1038</v>
      </c>
    </row>
    <row r="226" s="14" customFormat="1">
      <c r="A226" s="14"/>
      <c r="B226" s="232"/>
      <c r="C226" s="233"/>
      <c r="D226" s="217" t="s">
        <v>172</v>
      </c>
      <c r="E226" s="233"/>
      <c r="F226" s="235" t="s">
        <v>1033</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4</v>
      </c>
      <c r="AX226" s="14" t="s">
        <v>80</v>
      </c>
      <c r="AY226" s="242" t="s">
        <v>158</v>
      </c>
    </row>
    <row r="227" s="2" customFormat="1" ht="37.8" customHeight="1">
      <c r="A227" s="38"/>
      <c r="B227" s="39"/>
      <c r="C227" s="204" t="s">
        <v>378</v>
      </c>
      <c r="D227" s="204" t="s">
        <v>162</v>
      </c>
      <c r="E227" s="205" t="s">
        <v>1039</v>
      </c>
      <c r="F227" s="206" t="s">
        <v>1040</v>
      </c>
      <c r="G227" s="207" t="s">
        <v>165</v>
      </c>
      <c r="H227" s="208">
        <v>96.140000000000001</v>
      </c>
      <c r="I227" s="209"/>
      <c r="J227" s="210">
        <f>ROUND(I227*H227,2)</f>
        <v>0</v>
      </c>
      <c r="K227" s="206" t="s">
        <v>166</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309</v>
      </c>
      <c r="AT227" s="215" t="s">
        <v>162</v>
      </c>
      <c r="AU227" s="215" t="s">
        <v>168</v>
      </c>
      <c r="AY227" s="17" t="s">
        <v>158</v>
      </c>
      <c r="BE227" s="216">
        <f>IF(N227="základní",J227,0)</f>
        <v>0</v>
      </c>
      <c r="BF227" s="216">
        <f>IF(N227="snížená",J227,0)</f>
        <v>0</v>
      </c>
      <c r="BG227" s="216">
        <f>IF(N227="zákl. přenesená",J227,0)</f>
        <v>0</v>
      </c>
      <c r="BH227" s="216">
        <f>IF(N227="sníž. přenesená",J227,0)</f>
        <v>0</v>
      </c>
      <c r="BI227" s="216">
        <f>IF(N227="nulová",J227,0)</f>
        <v>0</v>
      </c>
      <c r="BJ227" s="17" t="s">
        <v>168</v>
      </c>
      <c r="BK227" s="216">
        <f>ROUND(I227*H227,2)</f>
        <v>0</v>
      </c>
      <c r="BL227" s="17" t="s">
        <v>309</v>
      </c>
      <c r="BM227" s="215" t="s">
        <v>1041</v>
      </c>
    </row>
    <row r="228" s="14" customFormat="1">
      <c r="A228" s="14"/>
      <c r="B228" s="232"/>
      <c r="C228" s="233"/>
      <c r="D228" s="217" t="s">
        <v>172</v>
      </c>
      <c r="E228" s="234" t="s">
        <v>19</v>
      </c>
      <c r="F228" s="235" t="s">
        <v>1042</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80</v>
      </c>
      <c r="AY228" s="242" t="s">
        <v>158</v>
      </c>
    </row>
    <row r="229" s="2" customFormat="1" ht="24.15" customHeight="1">
      <c r="A229" s="38"/>
      <c r="B229" s="39"/>
      <c r="C229" s="204" t="s">
        <v>385</v>
      </c>
      <c r="D229" s="204" t="s">
        <v>162</v>
      </c>
      <c r="E229" s="205" t="s">
        <v>1043</v>
      </c>
      <c r="F229" s="206" t="s">
        <v>1044</v>
      </c>
      <c r="G229" s="207" t="s">
        <v>284</v>
      </c>
      <c r="H229" s="208">
        <v>50.600000000000001</v>
      </c>
      <c r="I229" s="209"/>
      <c r="J229" s="210">
        <f>ROUND(I229*H229,2)</f>
        <v>0</v>
      </c>
      <c r="K229" s="206" t="s">
        <v>166</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309</v>
      </c>
      <c r="AT229" s="215" t="s">
        <v>162</v>
      </c>
      <c r="AU229" s="215" t="s">
        <v>168</v>
      </c>
      <c r="AY229" s="17" t="s">
        <v>158</v>
      </c>
      <c r="BE229" s="216">
        <f>IF(N229="základní",J229,0)</f>
        <v>0</v>
      </c>
      <c r="BF229" s="216">
        <f>IF(N229="snížená",J229,0)</f>
        <v>0</v>
      </c>
      <c r="BG229" s="216">
        <f>IF(N229="zákl. přenesená",J229,0)</f>
        <v>0</v>
      </c>
      <c r="BH229" s="216">
        <f>IF(N229="sníž. přenesená",J229,0)</f>
        <v>0</v>
      </c>
      <c r="BI229" s="216">
        <f>IF(N229="nulová",J229,0)</f>
        <v>0</v>
      </c>
      <c r="BJ229" s="17" t="s">
        <v>168</v>
      </c>
      <c r="BK229" s="216">
        <f>ROUND(I229*H229,2)</f>
        <v>0</v>
      </c>
      <c r="BL229" s="17" t="s">
        <v>309</v>
      </c>
      <c r="BM229" s="215" t="s">
        <v>1045</v>
      </c>
    </row>
    <row r="230" s="14" customFormat="1">
      <c r="A230" s="14"/>
      <c r="B230" s="232"/>
      <c r="C230" s="233"/>
      <c r="D230" s="217" t="s">
        <v>172</v>
      </c>
      <c r="E230" s="234" t="s">
        <v>19</v>
      </c>
      <c r="F230" s="235" t="s">
        <v>953</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80</v>
      </c>
      <c r="AY230" s="242" t="s">
        <v>158</v>
      </c>
    </row>
    <row r="231" s="2" customFormat="1" ht="37.8" customHeight="1">
      <c r="A231" s="38"/>
      <c r="B231" s="39"/>
      <c r="C231" s="204" t="s">
        <v>388</v>
      </c>
      <c r="D231" s="204" t="s">
        <v>162</v>
      </c>
      <c r="E231" s="205" t="s">
        <v>1046</v>
      </c>
      <c r="F231" s="206" t="s">
        <v>1047</v>
      </c>
      <c r="G231" s="207" t="s">
        <v>645</v>
      </c>
      <c r="H231" s="264"/>
      <c r="I231" s="209"/>
      <c r="J231" s="210">
        <f>ROUND(I231*H231,2)</f>
        <v>0</v>
      </c>
      <c r="K231" s="206" t="s">
        <v>166</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309</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309</v>
      </c>
      <c r="BM231" s="215" t="s">
        <v>1048</v>
      </c>
    </row>
    <row r="232" s="2" customFormat="1">
      <c r="A232" s="38"/>
      <c r="B232" s="39"/>
      <c r="C232" s="40"/>
      <c r="D232" s="217" t="s">
        <v>170</v>
      </c>
      <c r="E232" s="40"/>
      <c r="F232" s="218" t="s">
        <v>1049</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2" customFormat="1" ht="22.8" customHeight="1">
      <c r="A233" s="12"/>
      <c r="B233" s="188"/>
      <c r="C233" s="189"/>
      <c r="D233" s="190" t="s">
        <v>71</v>
      </c>
      <c r="E233" s="202" t="s">
        <v>852</v>
      </c>
      <c r="F233" s="202" t="s">
        <v>853</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168</v>
      </c>
      <c r="AT233" s="200" t="s">
        <v>71</v>
      </c>
      <c r="AU233" s="200" t="s">
        <v>80</v>
      </c>
      <c r="AY233" s="199" t="s">
        <v>158</v>
      </c>
      <c r="BK233" s="201">
        <f>SUM(BK234:BK245)</f>
        <v>0</v>
      </c>
    </row>
    <row r="234" s="2" customFormat="1" ht="24.15" customHeight="1">
      <c r="A234" s="38"/>
      <c r="B234" s="39"/>
      <c r="C234" s="204" t="s">
        <v>117</v>
      </c>
      <c r="D234" s="204" t="s">
        <v>162</v>
      </c>
      <c r="E234" s="205" t="s">
        <v>854</v>
      </c>
      <c r="F234" s="206" t="s">
        <v>855</v>
      </c>
      <c r="G234" s="207" t="s">
        <v>165</v>
      </c>
      <c r="H234" s="208">
        <v>144.09999999999999</v>
      </c>
      <c r="I234" s="209"/>
      <c r="J234" s="210">
        <f>ROUND(I234*H234,2)</f>
        <v>0</v>
      </c>
      <c r="K234" s="206" t="s">
        <v>166</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309</v>
      </c>
      <c r="AT234" s="215" t="s">
        <v>162</v>
      </c>
      <c r="AU234" s="215" t="s">
        <v>168</v>
      </c>
      <c r="AY234" s="17" t="s">
        <v>158</v>
      </c>
      <c r="BE234" s="216">
        <f>IF(N234="základní",J234,0)</f>
        <v>0</v>
      </c>
      <c r="BF234" s="216">
        <f>IF(N234="snížená",J234,0)</f>
        <v>0</v>
      </c>
      <c r="BG234" s="216">
        <f>IF(N234="zákl. přenesená",J234,0)</f>
        <v>0</v>
      </c>
      <c r="BH234" s="216">
        <f>IF(N234="sníž. přenesená",J234,0)</f>
        <v>0</v>
      </c>
      <c r="BI234" s="216">
        <f>IF(N234="nulová",J234,0)</f>
        <v>0</v>
      </c>
      <c r="BJ234" s="17" t="s">
        <v>168</v>
      </c>
      <c r="BK234" s="216">
        <f>ROUND(I234*H234,2)</f>
        <v>0</v>
      </c>
      <c r="BL234" s="17" t="s">
        <v>309</v>
      </c>
      <c r="BM234" s="215" t="s">
        <v>1050</v>
      </c>
    </row>
    <row r="235" s="13" customFormat="1">
      <c r="A235" s="13"/>
      <c r="B235" s="222"/>
      <c r="C235" s="223"/>
      <c r="D235" s="217" t="s">
        <v>172</v>
      </c>
      <c r="E235" s="224" t="s">
        <v>19</v>
      </c>
      <c r="F235" s="225" t="s">
        <v>938</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939</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4" customFormat="1">
      <c r="A237" s="14"/>
      <c r="B237" s="232"/>
      <c r="C237" s="233"/>
      <c r="D237" s="217" t="s">
        <v>172</v>
      </c>
      <c r="E237" s="234" t="s">
        <v>19</v>
      </c>
      <c r="F237" s="235" t="s">
        <v>940</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24.15" customHeight="1">
      <c r="A239" s="38"/>
      <c r="B239" s="39"/>
      <c r="C239" s="204" t="s">
        <v>407</v>
      </c>
      <c r="D239" s="204" t="s">
        <v>162</v>
      </c>
      <c r="E239" s="205" t="s">
        <v>1051</v>
      </c>
      <c r="F239" s="206" t="s">
        <v>1052</v>
      </c>
      <c r="G239" s="207" t="s">
        <v>165</v>
      </c>
      <c r="H239" s="208">
        <v>139</v>
      </c>
      <c r="I239" s="209"/>
      <c r="J239" s="210">
        <f>ROUND(I239*H239,2)</f>
        <v>0</v>
      </c>
      <c r="K239" s="206" t="s">
        <v>166</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309</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309</v>
      </c>
      <c r="BM239" s="215" t="s">
        <v>1053</v>
      </c>
    </row>
    <row r="240" s="2" customFormat="1" ht="37.8" customHeight="1">
      <c r="A240" s="38"/>
      <c r="B240" s="39"/>
      <c r="C240" s="204" t="s">
        <v>1054</v>
      </c>
      <c r="D240" s="204" t="s">
        <v>162</v>
      </c>
      <c r="E240" s="205" t="s">
        <v>857</v>
      </c>
      <c r="F240" s="206" t="s">
        <v>858</v>
      </c>
      <c r="G240" s="207" t="s">
        <v>165</v>
      </c>
      <c r="H240" s="208">
        <v>144.09999999999999</v>
      </c>
      <c r="I240" s="209"/>
      <c r="J240" s="210">
        <f>ROUND(I240*H240,2)</f>
        <v>0</v>
      </c>
      <c r="K240" s="206" t="s">
        <v>166</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309</v>
      </c>
      <c r="AT240" s="215" t="s">
        <v>162</v>
      </c>
      <c r="AU240" s="215" t="s">
        <v>168</v>
      </c>
      <c r="AY240" s="17" t="s">
        <v>158</v>
      </c>
      <c r="BE240" s="216">
        <f>IF(N240="základní",J240,0)</f>
        <v>0</v>
      </c>
      <c r="BF240" s="216">
        <f>IF(N240="snížená",J240,0)</f>
        <v>0</v>
      </c>
      <c r="BG240" s="216">
        <f>IF(N240="zákl. přenesená",J240,0)</f>
        <v>0</v>
      </c>
      <c r="BH240" s="216">
        <f>IF(N240="sníž. přenesená",J240,0)</f>
        <v>0</v>
      </c>
      <c r="BI240" s="216">
        <f>IF(N240="nulová",J240,0)</f>
        <v>0</v>
      </c>
      <c r="BJ240" s="17" t="s">
        <v>168</v>
      </c>
      <c r="BK240" s="216">
        <f>ROUND(I240*H240,2)</f>
        <v>0</v>
      </c>
      <c r="BL240" s="17" t="s">
        <v>309</v>
      </c>
      <c r="BM240" s="215" t="s">
        <v>1055</v>
      </c>
    </row>
    <row r="241" s="2" customFormat="1" ht="24.15" customHeight="1">
      <c r="A241" s="38"/>
      <c r="B241" s="39"/>
      <c r="C241" s="204" t="s">
        <v>399</v>
      </c>
      <c r="D241" s="204" t="s">
        <v>162</v>
      </c>
      <c r="E241" s="205" t="s">
        <v>1056</v>
      </c>
      <c r="F241" s="206" t="s">
        <v>1057</v>
      </c>
      <c r="G241" s="207" t="s">
        <v>165</v>
      </c>
      <c r="H241" s="208">
        <v>127.59999999999999</v>
      </c>
      <c r="I241" s="209"/>
      <c r="J241" s="210">
        <f>ROUND(I241*H241,2)</f>
        <v>0</v>
      </c>
      <c r="K241" s="206" t="s">
        <v>166</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309</v>
      </c>
      <c r="AT241" s="215" t="s">
        <v>162</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309</v>
      </c>
      <c r="BM241" s="215" t="s">
        <v>1058</v>
      </c>
    </row>
    <row r="242" s="13" customFormat="1">
      <c r="A242" s="13"/>
      <c r="B242" s="222"/>
      <c r="C242" s="223"/>
      <c r="D242" s="217" t="s">
        <v>172</v>
      </c>
      <c r="E242" s="224" t="s">
        <v>19</v>
      </c>
      <c r="F242" s="225" t="s">
        <v>945</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172</v>
      </c>
      <c r="AU242" s="231" t="s">
        <v>168</v>
      </c>
      <c r="AV242" s="13" t="s">
        <v>80</v>
      </c>
      <c r="AW242" s="13" t="s">
        <v>33</v>
      </c>
      <c r="AX242" s="13" t="s">
        <v>72</v>
      </c>
      <c r="AY242" s="231" t="s">
        <v>158</v>
      </c>
    </row>
    <row r="243" s="14" customFormat="1">
      <c r="A243" s="14"/>
      <c r="B243" s="232"/>
      <c r="C243" s="233"/>
      <c r="D243" s="217" t="s">
        <v>172</v>
      </c>
      <c r="E243" s="234" t="s">
        <v>19</v>
      </c>
      <c r="F243" s="235" t="s">
        <v>1003</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172</v>
      </c>
      <c r="AU243" s="242" t="s">
        <v>168</v>
      </c>
      <c r="AV243" s="14" t="s">
        <v>168</v>
      </c>
      <c r="AW243" s="14" t="s">
        <v>33</v>
      </c>
      <c r="AX243" s="14" t="s">
        <v>80</v>
      </c>
      <c r="AY243" s="242" t="s">
        <v>158</v>
      </c>
    </row>
    <row r="244" s="2" customFormat="1" ht="14.4" customHeight="1">
      <c r="A244" s="38"/>
      <c r="B244" s="39"/>
      <c r="C244" s="254" t="s">
        <v>403</v>
      </c>
      <c r="D244" s="254" t="s">
        <v>205</v>
      </c>
      <c r="E244" s="255" t="s">
        <v>1059</v>
      </c>
      <c r="F244" s="256" t="s">
        <v>1060</v>
      </c>
      <c r="G244" s="257" t="s">
        <v>907</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399</v>
      </c>
      <c r="AT244" s="215" t="s">
        <v>205</v>
      </c>
      <c r="AU244" s="215" t="s">
        <v>168</v>
      </c>
      <c r="AY244" s="17" t="s">
        <v>158</v>
      </c>
      <c r="BE244" s="216">
        <f>IF(N244="základní",J244,0)</f>
        <v>0</v>
      </c>
      <c r="BF244" s="216">
        <f>IF(N244="snížená",J244,0)</f>
        <v>0</v>
      </c>
      <c r="BG244" s="216">
        <f>IF(N244="zákl. přenesená",J244,0)</f>
        <v>0</v>
      </c>
      <c r="BH244" s="216">
        <f>IF(N244="sníž. přenesená",J244,0)</f>
        <v>0</v>
      </c>
      <c r="BI244" s="216">
        <f>IF(N244="nulová",J244,0)</f>
        <v>0</v>
      </c>
      <c r="BJ244" s="17" t="s">
        <v>168</v>
      </c>
      <c r="BK244" s="216">
        <f>ROUND(I244*H244,2)</f>
        <v>0</v>
      </c>
      <c r="BL244" s="17" t="s">
        <v>309</v>
      </c>
      <c r="BM244" s="215" t="s">
        <v>1061</v>
      </c>
    </row>
    <row r="245" s="14" customFormat="1">
      <c r="A245" s="14"/>
      <c r="B245" s="232"/>
      <c r="C245" s="233"/>
      <c r="D245" s="217" t="s">
        <v>172</v>
      </c>
      <c r="E245" s="233"/>
      <c r="F245" s="235" t="s">
        <v>1062</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172</v>
      </c>
      <c r="AU245" s="242" t="s">
        <v>168</v>
      </c>
      <c r="AV245" s="14" t="s">
        <v>168</v>
      </c>
      <c r="AW245" s="14" t="s">
        <v>4</v>
      </c>
      <c r="AX245" s="14" t="s">
        <v>80</v>
      </c>
      <c r="AY245" s="242" t="s">
        <v>158</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BNRMEnd0BgrxUAsLlm0h4z/hP6sjvx3Am1gVUAkMWYrxphIit0N0PA+DXQ7EcObhVmDJxFnwG3OCt0QQxVtM2Q==" hashValue="V7WRgI0iASJrfS+TiUt/isYQhNnhfbGfD+6oGp0HlrPp4BK/tkXN7x4Lb6vJUWXKg/mEV8rccwKZtBIvKsNfMw=="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1063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ROUND((SUM(BE87:BE212)),  2)</f>
        <v>0</v>
      </c>
      <c r="G33" s="38"/>
      <c r="H33" s="38"/>
      <c r="I33" s="148">
        <v>0.20999999999999999</v>
      </c>
      <c r="J33" s="147">
        <f>ROUND(((SUM(BE87:BE212))*I33),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ROUND((SUM(BF87:BF212)),  2)</f>
        <v>0</v>
      </c>
      <c r="G34" s="38"/>
      <c r="H34" s="38"/>
      <c r="I34" s="148">
        <v>0.14999999999999999</v>
      </c>
      <c r="J34" s="147">
        <f>ROUND(((SUM(BF87:BF212))*I34),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136</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138</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139</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1064</v>
      </c>
      <c r="E66" s="174"/>
      <c r="F66" s="174"/>
      <c r="G66" s="174"/>
      <c r="H66" s="174"/>
      <c r="I66" s="174"/>
      <c r="J66" s="175">
        <f>J189</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1065</v>
      </c>
      <c r="E67" s="174"/>
      <c r="F67" s="174"/>
      <c r="G67" s="174"/>
      <c r="H67" s="174"/>
      <c r="I67" s="174"/>
      <c r="J67" s="175">
        <f>J203</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273/6</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273/6</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8.4233118400000002</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521</v>
      </c>
      <c r="F89" s="202" t="s">
        <v>522</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524</v>
      </c>
      <c r="F90" s="206" t="s">
        <v>525</v>
      </c>
      <c r="G90" s="207" t="s">
        <v>526</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1066</v>
      </c>
    </row>
    <row r="91" s="2" customFormat="1">
      <c r="A91" s="38"/>
      <c r="B91" s="39"/>
      <c r="C91" s="40"/>
      <c r="D91" s="217" t="s">
        <v>170</v>
      </c>
      <c r="E91" s="40"/>
      <c r="F91" s="218" t="s">
        <v>528</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1067</v>
      </c>
      <c r="F92" s="206" t="s">
        <v>1068</v>
      </c>
      <c r="G92" s="207" t="s">
        <v>526</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1069</v>
      </c>
    </row>
    <row r="93" s="2" customFormat="1">
      <c r="A93" s="38"/>
      <c r="B93" s="39"/>
      <c r="C93" s="40"/>
      <c r="D93" s="217" t="s">
        <v>170</v>
      </c>
      <c r="E93" s="40"/>
      <c r="F93" s="218" t="s">
        <v>528</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530</v>
      </c>
      <c r="F94" s="206" t="s">
        <v>531</v>
      </c>
      <c r="G94" s="207" t="s">
        <v>526</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1070</v>
      </c>
    </row>
    <row r="95" s="2" customFormat="1">
      <c r="A95" s="38"/>
      <c r="B95" s="39"/>
      <c r="C95" s="40"/>
      <c r="D95" s="217" t="s">
        <v>170</v>
      </c>
      <c r="E95" s="40"/>
      <c r="F95" s="218" t="s">
        <v>533</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535</v>
      </c>
      <c r="F96" s="206" t="s">
        <v>536</v>
      </c>
      <c r="G96" s="207" t="s">
        <v>526</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1071</v>
      </c>
    </row>
    <row r="97" s="2" customFormat="1">
      <c r="A97" s="38"/>
      <c r="B97" s="39"/>
      <c r="C97" s="40"/>
      <c r="D97" s="217" t="s">
        <v>170</v>
      </c>
      <c r="E97" s="40"/>
      <c r="F97" s="218" t="s">
        <v>533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1072</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540</v>
      </c>
      <c r="F99" s="206" t="s">
        <v>541</v>
      </c>
      <c r="G99" s="207" t="s">
        <v>526</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1073</v>
      </c>
    </row>
    <row r="100" s="2" customFormat="1">
      <c r="A100" s="38"/>
      <c r="B100" s="39"/>
      <c r="C100" s="40"/>
      <c r="D100" s="217" t="s">
        <v>170</v>
      </c>
      <c r="E100" s="40"/>
      <c r="F100" s="218" t="s">
        <v>543</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633</v>
      </c>
      <c r="F101" s="191" t="s">
        <v>634</v>
      </c>
      <c r="G101" s="189"/>
      <c r="H101" s="189"/>
      <c r="I101" s="192"/>
      <c r="J101" s="193">
        <f>BK101</f>
        <v>0</v>
      </c>
      <c r="K101" s="189"/>
      <c r="L101" s="194"/>
      <c r="M101" s="195"/>
      <c r="N101" s="196"/>
      <c r="O101" s="196"/>
      <c r="P101" s="197">
        <f>P102+P105+P146+P189+P203</f>
        <v>0</v>
      </c>
      <c r="Q101" s="196"/>
      <c r="R101" s="197">
        <f>R102+R105+R146+R189+R203</f>
        <v>8.4233118400000002</v>
      </c>
      <c r="S101" s="196"/>
      <c r="T101" s="198">
        <f>T102+T105+T146+T189+T203</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BK102+BK105+BK146+BK189+BK203</f>
        <v>0</v>
      </c>
    </row>
    <row r="102" s="12" customFormat="1" ht="22.8" customHeight="1">
      <c r="A102" s="12"/>
      <c r="B102" s="188"/>
      <c r="C102" s="189"/>
      <c r="D102" s="190" t="s">
        <v>71</v>
      </c>
      <c r="E102" s="202" t="s">
        <v>635</v>
      </c>
      <c r="F102" s="202" t="s">
        <v>636</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1074</v>
      </c>
      <c r="F103" s="206" t="s">
        <v>1075</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309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309</v>
      </c>
      <c r="BM103" s="215" t="s">
        <v>1076</v>
      </c>
    </row>
    <row r="104" s="2" customFormat="1" ht="24.15" customHeight="1">
      <c r="A104" s="38"/>
      <c r="B104" s="39"/>
      <c r="C104" s="204" t="s">
        <v>195</v>
      </c>
      <c r="D104" s="204" t="s">
        <v>162</v>
      </c>
      <c r="E104" s="205" t="s">
        <v>1077</v>
      </c>
      <c r="F104" s="206" t="s">
        <v>1078</v>
      </c>
      <c r="G104" s="207" t="s">
        <v>742</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309</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309</v>
      </c>
      <c r="BM104" s="215" t="s">
        <v>1079</v>
      </c>
    </row>
    <row r="105" s="12" customFormat="1" ht="22.8" customHeight="1">
      <c r="A105" s="12"/>
      <c r="B105" s="188"/>
      <c r="C105" s="189"/>
      <c r="D105" s="190" t="s">
        <v>71</v>
      </c>
      <c r="E105" s="202" t="s">
        <v>687</v>
      </c>
      <c r="F105" s="202" t="s">
        <v>688</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204</v>
      </c>
      <c r="D106" s="204" t="s">
        <v>162</v>
      </c>
      <c r="E106" s="205" t="s">
        <v>1080</v>
      </c>
      <c r="F106" s="206" t="s">
        <v>1081</v>
      </c>
      <c r="G106" s="207" t="s">
        <v>870</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309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309</v>
      </c>
      <c r="BM106" s="215" t="s">
        <v>1082</v>
      </c>
    </row>
    <row r="107" s="2" customFormat="1">
      <c r="A107" s="38"/>
      <c r="B107" s="39"/>
      <c r="C107" s="40"/>
      <c r="D107" s="217" t="s">
        <v>170</v>
      </c>
      <c r="E107" s="40"/>
      <c r="F107" s="218" t="s">
        <v>1083</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1084</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1085</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1086</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1087</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218</v>
      </c>
      <c r="D113" s="204" t="s">
        <v>162</v>
      </c>
      <c r="E113" s="205" t="s">
        <v>1088</v>
      </c>
      <c r="F113" s="206" t="s">
        <v>1089</v>
      </c>
      <c r="G113" s="207" t="s">
        <v>284</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309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309</v>
      </c>
      <c r="BM113" s="215" t="s">
        <v>1090</v>
      </c>
    </row>
    <row r="114" s="2" customFormat="1">
      <c r="A114" s="38"/>
      <c r="B114" s="39"/>
      <c r="C114" s="40"/>
      <c r="D114" s="217" t="s">
        <v>170</v>
      </c>
      <c r="E114" s="40"/>
      <c r="F114" s="218" t="s">
        <v>1091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99</v>
      </c>
      <c r="D115" s="204" t="s">
        <v>162</v>
      </c>
      <c r="E115" s="205" t="s">
        <v>1092</v>
      </c>
      <c r="F115" s="206" t="s">
        <v>1093</v>
      </c>
      <c r="G115" s="207" t="s">
        <v>284</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309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309</v>
      </c>
      <c r="BM115" s="215" t="s">
        <v>1094</v>
      </c>
    </row>
    <row r="116" s="2" customFormat="1">
      <c r="A116" s="38"/>
      <c r="B116" s="39"/>
      <c r="C116" s="40"/>
      <c r="D116" s="217" t="s">
        <v>170</v>
      </c>
      <c r="E116" s="40"/>
      <c r="F116" s="218" t="s">
        <v>1095</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102</v>
      </c>
      <c r="D117" s="204" t="s">
        <v>162</v>
      </c>
      <c r="E117" s="205" t="s">
        <v>1096</v>
      </c>
      <c r="F117" s="206" t="s">
        <v>1097</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309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309</v>
      </c>
      <c r="BM117" s="215" t="s">
        <v>1098</v>
      </c>
    </row>
    <row r="118" s="2" customFormat="1">
      <c r="A118" s="38"/>
      <c r="B118" s="39"/>
      <c r="C118" s="40"/>
      <c r="D118" s="217" t="s">
        <v>170</v>
      </c>
      <c r="E118" s="40"/>
      <c r="F118" s="218" t="s">
        <v>693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1099</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1100</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105</v>
      </c>
      <c r="D121" s="254" t="s">
        <v>205</v>
      </c>
      <c r="E121" s="255" t="s">
        <v>1101</v>
      </c>
      <c r="F121" s="256" t="s">
        <v>1102</v>
      </c>
      <c r="G121" s="257" t="s">
        <v>870</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399</v>
      </c>
      <c r="AT121" s="215" t="s">
        <v>205</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309</v>
      </c>
      <c r="BM121" s="215" t="s">
        <v>1103</v>
      </c>
    </row>
    <row r="122" s="14" customFormat="1">
      <c r="A122" s="14"/>
      <c r="B122" s="232"/>
      <c r="C122" s="233"/>
      <c r="D122" s="217" t="s">
        <v>172</v>
      </c>
      <c r="E122" s="233"/>
      <c r="F122" s="235" t="s">
        <v>1104</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108</v>
      </c>
      <c r="D123" s="204" t="s">
        <v>162</v>
      </c>
      <c r="E123" s="205" t="s">
        <v>1105</v>
      </c>
      <c r="F123" s="206" t="s">
        <v>1106</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309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309</v>
      </c>
      <c r="BM123" s="215" t="s">
        <v>1107</v>
      </c>
    </row>
    <row r="124" s="13" customFormat="1">
      <c r="A124" s="13"/>
      <c r="B124" s="222"/>
      <c r="C124" s="223"/>
      <c r="D124" s="217" t="s">
        <v>172</v>
      </c>
      <c r="E124" s="224" t="s">
        <v>19</v>
      </c>
      <c r="F124" s="225" t="s">
        <v>1099</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1100</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111</v>
      </c>
      <c r="D126" s="204" t="s">
        <v>162</v>
      </c>
      <c r="E126" s="205" t="s">
        <v>1108</v>
      </c>
      <c r="F126" s="206" t="s">
        <v>1109</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309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309</v>
      </c>
      <c r="BM126" s="215" t="s">
        <v>1110</v>
      </c>
    </row>
    <row r="127" s="2" customFormat="1">
      <c r="A127" s="38"/>
      <c r="B127" s="39"/>
      <c r="C127" s="40"/>
      <c r="D127" s="217" t="s">
        <v>170</v>
      </c>
      <c r="E127" s="40"/>
      <c r="F127" s="218" t="s">
        <v>693</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8</v>
      </c>
      <c r="D128" s="254" t="s">
        <v>205</v>
      </c>
      <c r="E128" s="255" t="s">
        <v>1111</v>
      </c>
      <c r="F128" s="256" t="s">
        <v>1112</v>
      </c>
      <c r="G128" s="257" t="s">
        <v>870</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399</v>
      </c>
      <c r="AT128" s="215" t="s">
        <v>205</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309</v>
      </c>
      <c r="BM128" s="215" t="s">
        <v>1113</v>
      </c>
    </row>
    <row r="129" s="14" customFormat="1">
      <c r="A129" s="14"/>
      <c r="B129" s="232"/>
      <c r="C129" s="233"/>
      <c r="D129" s="217" t="s">
        <v>172</v>
      </c>
      <c r="E129" s="234" t="s">
        <v>19</v>
      </c>
      <c r="F129" s="235" t="s">
        <v>1114</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309</v>
      </c>
      <c r="D130" s="204" t="s">
        <v>162</v>
      </c>
      <c r="E130" s="205" t="s">
        <v>1115</v>
      </c>
      <c r="F130" s="206" t="s">
        <v>1116</v>
      </c>
      <c r="G130" s="207" t="s">
        <v>284</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1117</v>
      </c>
    </row>
    <row r="131" s="2" customFormat="1">
      <c r="A131" s="38"/>
      <c r="B131" s="39"/>
      <c r="C131" s="40"/>
      <c r="D131" s="217" t="s">
        <v>170</v>
      </c>
      <c r="E131" s="40"/>
      <c r="F131" s="218" t="s">
        <v>693</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1118</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314</v>
      </c>
      <c r="D133" s="254" t="s">
        <v>205</v>
      </c>
      <c r="E133" s="255" t="s">
        <v>1119</v>
      </c>
      <c r="F133" s="256" t="s">
        <v>1120</v>
      </c>
      <c r="G133" s="257" t="s">
        <v>870</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399</v>
      </c>
      <c r="AT133" s="215" t="s">
        <v>205</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309</v>
      </c>
      <c r="BM133" s="215" t="s">
        <v>1121</v>
      </c>
    </row>
    <row r="134" s="14" customFormat="1">
      <c r="A134" s="14"/>
      <c r="B134" s="232"/>
      <c r="C134" s="233"/>
      <c r="D134" s="217" t="s">
        <v>172</v>
      </c>
      <c r="E134" s="234" t="s">
        <v>19</v>
      </c>
      <c r="F134" s="235" t="s">
        <v>1122</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318</v>
      </c>
      <c r="D135" s="204" t="s">
        <v>162</v>
      </c>
      <c r="E135" s="205" t="s">
        <v>1123</v>
      </c>
      <c r="F135" s="206" t="s">
        <v>1124</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309</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309</v>
      </c>
      <c r="BM135" s="215" t="s">
        <v>1125</v>
      </c>
    </row>
    <row r="136" s="2" customFormat="1" ht="37.8" customHeight="1">
      <c r="A136" s="38"/>
      <c r="B136" s="39"/>
      <c r="C136" s="204" t="s">
        <v>333</v>
      </c>
      <c r="D136" s="204" t="s">
        <v>162</v>
      </c>
      <c r="E136" s="205" t="s">
        <v>1126</v>
      </c>
      <c r="F136" s="206" t="s">
        <v>1127</v>
      </c>
      <c r="G136" s="207" t="s">
        <v>870</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309</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309</v>
      </c>
      <c r="BM136" s="215" t="s">
        <v>1128</v>
      </c>
    </row>
    <row r="137" s="2" customFormat="1">
      <c r="A137" s="38"/>
      <c r="B137" s="39"/>
      <c r="C137" s="40"/>
      <c r="D137" s="217" t="s">
        <v>170</v>
      </c>
      <c r="E137" s="40"/>
      <c r="F137" s="218" t="s">
        <v>1129</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1114</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1122</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114</v>
      </c>
      <c r="D141" s="204" t="s">
        <v>162</v>
      </c>
      <c r="E141" s="205" t="s">
        <v>1130</v>
      </c>
      <c r="F141" s="206" t="s">
        <v>1131</v>
      </c>
      <c r="G141" s="207" t="s">
        <v>870</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309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309</v>
      </c>
      <c r="BM141" s="215" t="s">
        <v>1132</v>
      </c>
    </row>
    <row r="142" s="2" customFormat="1">
      <c r="A142" s="38"/>
      <c r="B142" s="39"/>
      <c r="C142" s="40"/>
      <c r="D142" s="217" t="s">
        <v>170</v>
      </c>
      <c r="E142" s="40"/>
      <c r="F142" s="218" t="s">
        <v>1133</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1134</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7</v>
      </c>
      <c r="D144" s="204" t="s">
        <v>162</v>
      </c>
      <c r="E144" s="205" t="s">
        <v>1135</v>
      </c>
      <c r="F144" s="206" t="s">
        <v>1136</v>
      </c>
      <c r="G144" s="207" t="s">
        <v>526</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309</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309</v>
      </c>
      <c r="BM144" s="215" t="s">
        <v>1137</v>
      </c>
    </row>
    <row r="145" s="2" customFormat="1">
      <c r="A145" s="38"/>
      <c r="B145" s="39"/>
      <c r="C145" s="40"/>
      <c r="D145" s="217" t="s">
        <v>170</v>
      </c>
      <c r="E145" s="40"/>
      <c r="F145" s="218" t="s">
        <v>647</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703</v>
      </c>
      <c r="F146" s="202" t="s">
        <v>704</v>
      </c>
      <c r="G146" s="189"/>
      <c r="H146" s="189"/>
      <c r="I146" s="192"/>
      <c r="J146" s="203">
        <f>BK146</f>
        <v>0</v>
      </c>
      <c r="K146" s="189"/>
      <c r="L146" s="194"/>
      <c r="M146" s="195"/>
      <c r="N146" s="196"/>
      <c r="O146" s="196"/>
      <c r="P146" s="197">
        <f>SUM(P147:P188)</f>
        <v>0</v>
      </c>
      <c r="Q146" s="196"/>
      <c r="R146" s="197">
        <f>SUM(R147:R188)</f>
        <v>2.6953814999999999</v>
      </c>
      <c r="S146" s="196"/>
      <c r="T146" s="198">
        <f>SUM(T147:T188)</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SUM(BK147:BK188)</f>
        <v>0</v>
      </c>
    </row>
    <row r="147" s="2" customFormat="1" ht="24.15" customHeight="1">
      <c r="A147" s="38"/>
      <c r="B147" s="39"/>
      <c r="C147" s="204" t="s">
        <v>346</v>
      </c>
      <c r="D147" s="204" t="s">
        <v>162</v>
      </c>
      <c r="E147" s="205" t="s">
        <v>706</v>
      </c>
      <c r="F147" s="206" t="s">
        <v>707</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309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309</v>
      </c>
      <c r="BM147" s="215" t="s">
        <v>1138</v>
      </c>
    </row>
    <row r="148" s="14" customFormat="1">
      <c r="A148" s="14"/>
      <c r="B148" s="232"/>
      <c r="C148" s="233"/>
      <c r="D148" s="217" t="s">
        <v>172</v>
      </c>
      <c r="E148" s="234" t="s">
        <v>19</v>
      </c>
      <c r="F148" s="235" t="s">
        <v>1139</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351</v>
      </c>
      <c r="D149" s="204" t="s">
        <v>162</v>
      </c>
      <c r="E149" s="205" t="s">
        <v>1140</v>
      </c>
      <c r="F149" s="206" t="s">
        <v>1141</v>
      </c>
      <c r="G149" s="207" t="s">
        <v>284</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309</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309</v>
      </c>
      <c r="BM149" s="215" t="s">
        <v>1142</v>
      </c>
    </row>
    <row r="150" s="2" customFormat="1" ht="24.15" customHeight="1">
      <c r="A150" s="38"/>
      <c r="B150" s="39"/>
      <c r="C150" s="204" t="s">
        <v>363</v>
      </c>
      <c r="D150" s="204" t="s">
        <v>162</v>
      </c>
      <c r="E150" s="205" t="s">
        <v>1143</v>
      </c>
      <c r="F150" s="206" t="s">
        <v>1144</v>
      </c>
      <c r="G150" s="207" t="s">
        <v>284</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309</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309</v>
      </c>
      <c r="BM150" s="215" t="s">
        <v>1145</v>
      </c>
    </row>
    <row r="151" s="14" customFormat="1">
      <c r="A151" s="14"/>
      <c r="B151" s="232"/>
      <c r="C151" s="233"/>
      <c r="D151" s="217" t="s">
        <v>172</v>
      </c>
      <c r="E151" s="234" t="s">
        <v>19</v>
      </c>
      <c r="F151" s="235" t="s">
        <v>725</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373</v>
      </c>
      <c r="D152" s="204" t="s">
        <v>162</v>
      </c>
      <c r="E152" s="205" t="s">
        <v>1146</v>
      </c>
      <c r="F152" s="206" t="s">
        <v>1147</v>
      </c>
      <c r="G152" s="207" t="s">
        <v>742</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309</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309</v>
      </c>
      <c r="BM152" s="215" t="s">
        <v>1148</v>
      </c>
    </row>
    <row r="153" s="2" customFormat="1" ht="24.15" customHeight="1">
      <c r="A153" s="38"/>
      <c r="B153" s="39"/>
      <c r="C153" s="204" t="s">
        <v>375</v>
      </c>
      <c r="D153" s="204" t="s">
        <v>162</v>
      </c>
      <c r="E153" s="205" t="s">
        <v>1149</v>
      </c>
      <c r="F153" s="206" t="s">
        <v>1150</v>
      </c>
      <c r="G153" s="207" t="s">
        <v>284</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309</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309</v>
      </c>
      <c r="BM153" s="215" t="s">
        <v>1151</v>
      </c>
    </row>
    <row r="154" s="14" customFormat="1">
      <c r="A154" s="14"/>
      <c r="B154" s="232"/>
      <c r="C154" s="233"/>
      <c r="D154" s="217" t="s">
        <v>172</v>
      </c>
      <c r="E154" s="234" t="s">
        <v>19</v>
      </c>
      <c r="F154" s="235" t="s">
        <v>1152</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378</v>
      </c>
      <c r="D155" s="204" t="s">
        <v>162</v>
      </c>
      <c r="E155" s="205" t="s">
        <v>1153</v>
      </c>
      <c r="F155" s="206" t="s">
        <v>1154</v>
      </c>
      <c r="G155" s="207" t="s">
        <v>742</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309</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309</v>
      </c>
      <c r="BM155" s="215" t="s">
        <v>1155</v>
      </c>
    </row>
    <row r="156" s="2" customFormat="1" ht="37.8" customHeight="1">
      <c r="A156" s="38"/>
      <c r="B156" s="39"/>
      <c r="C156" s="204" t="s">
        <v>385</v>
      </c>
      <c r="D156" s="204" t="s">
        <v>162</v>
      </c>
      <c r="E156" s="205" t="s">
        <v>1156</v>
      </c>
      <c r="F156" s="206" t="s">
        <v>1157</v>
      </c>
      <c r="G156" s="207" t="s">
        <v>742</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309</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309</v>
      </c>
      <c r="BM156" s="215" t="s">
        <v>1158</v>
      </c>
    </row>
    <row r="157" s="2" customFormat="1" ht="24.15" customHeight="1">
      <c r="A157" s="38"/>
      <c r="B157" s="39"/>
      <c r="C157" s="204" t="s">
        <v>388</v>
      </c>
      <c r="D157" s="204" t="s">
        <v>162</v>
      </c>
      <c r="E157" s="205" t="s">
        <v>1159</v>
      </c>
      <c r="F157" s="206" t="s">
        <v>1160</v>
      </c>
      <c r="G157" s="207" t="s">
        <v>284</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309</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309</v>
      </c>
      <c r="BM157" s="215" t="s">
        <v>1161</v>
      </c>
    </row>
    <row r="158" s="2" customFormat="1">
      <c r="A158" s="38"/>
      <c r="B158" s="39"/>
      <c r="C158" s="40"/>
      <c r="D158" s="217" t="s">
        <v>170</v>
      </c>
      <c r="E158" s="40"/>
      <c r="F158" s="218" t="s">
        <v>1162</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1163</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117</v>
      </c>
      <c r="D160" s="204" t="s">
        <v>162</v>
      </c>
      <c r="E160" s="205" t="s">
        <v>1164</v>
      </c>
      <c r="F160" s="206" t="s">
        <v>1165</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309</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309</v>
      </c>
      <c r="BM160" s="215" t="s">
        <v>1166</v>
      </c>
    </row>
    <row r="161" s="2" customFormat="1" ht="24.15" customHeight="1">
      <c r="A161" s="38"/>
      <c r="B161" s="39"/>
      <c r="C161" s="204" t="s">
        <v>1054</v>
      </c>
      <c r="D161" s="204" t="s">
        <v>162</v>
      </c>
      <c r="E161" s="205" t="s">
        <v>1167</v>
      </c>
      <c r="F161" s="206" t="s">
        <v>1168</v>
      </c>
      <c r="G161" s="207" t="s">
        <v>284</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309</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309</v>
      </c>
      <c r="BM161" s="215" t="s">
        <v>1169</v>
      </c>
    </row>
    <row r="162" s="14" customFormat="1">
      <c r="A162" s="14"/>
      <c r="B162" s="232"/>
      <c r="C162" s="233"/>
      <c r="D162" s="217" t="s">
        <v>172</v>
      </c>
      <c r="E162" s="234" t="s">
        <v>19</v>
      </c>
      <c r="F162" s="235" t="s">
        <v>1170</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399</v>
      </c>
      <c r="D163" s="254" t="s">
        <v>205</v>
      </c>
      <c r="E163" s="255" t="s">
        <v>1171</v>
      </c>
      <c r="F163" s="256" t="s">
        <v>1172</v>
      </c>
      <c r="G163" s="257" t="s">
        <v>284</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399</v>
      </c>
      <c r="AT163" s="215" t="s">
        <v>205</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309</v>
      </c>
      <c r="BM163" s="215" t="s">
        <v>1173</v>
      </c>
    </row>
    <row r="164" s="2" customFormat="1" ht="24.15" customHeight="1">
      <c r="A164" s="38"/>
      <c r="B164" s="39"/>
      <c r="C164" s="254" t="s">
        <v>403</v>
      </c>
      <c r="D164" s="254" t="s">
        <v>205</v>
      </c>
      <c r="E164" s="255" t="s">
        <v>1174</v>
      </c>
      <c r="F164" s="256" t="s">
        <v>1175</v>
      </c>
      <c r="G164" s="257" t="s">
        <v>742</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399</v>
      </c>
      <c r="AT164" s="215" t="s">
        <v>205</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309</v>
      </c>
      <c r="BM164" s="215" t="s">
        <v>1176</v>
      </c>
    </row>
    <row r="165" s="2" customFormat="1" ht="37.8" customHeight="1">
      <c r="A165" s="38"/>
      <c r="B165" s="39"/>
      <c r="C165" s="204" t="s">
        <v>407</v>
      </c>
      <c r="D165" s="204" t="s">
        <v>162</v>
      </c>
      <c r="E165" s="205" t="s">
        <v>1177</v>
      </c>
      <c r="F165" s="206" t="s">
        <v>1178</v>
      </c>
      <c r="G165" s="207" t="s">
        <v>284</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309</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309</v>
      </c>
      <c r="BM165" s="215" t="s">
        <v>1179</v>
      </c>
    </row>
    <row r="166" s="2" customFormat="1">
      <c r="A166" s="38"/>
      <c r="B166" s="39"/>
      <c r="C166" s="40"/>
      <c r="D166" s="217" t="s">
        <v>170</v>
      </c>
      <c r="E166" s="40"/>
      <c r="F166" s="218" t="s">
        <v>1180</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414</v>
      </c>
      <c r="D167" s="204" t="s">
        <v>162</v>
      </c>
      <c r="E167" s="205" t="s">
        <v>1181</v>
      </c>
      <c r="F167" s="206" t="s">
        <v>1182</v>
      </c>
      <c r="G167" s="207" t="s">
        <v>284</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309</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309</v>
      </c>
      <c r="BM167" s="215" t="s">
        <v>1183</v>
      </c>
    </row>
    <row r="168" s="2" customFormat="1">
      <c r="A168" s="38"/>
      <c r="B168" s="39"/>
      <c r="C168" s="40"/>
      <c r="D168" s="217" t="s">
        <v>170</v>
      </c>
      <c r="E168" s="40"/>
      <c r="F168" s="218" t="s">
        <v>1180</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1152</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241</v>
      </c>
      <c r="D171" s="204" t="s">
        <v>162</v>
      </c>
      <c r="E171" s="205" t="s">
        <v>1184</v>
      </c>
      <c r="F171" s="206" t="s">
        <v>1185</v>
      </c>
      <c r="G171" s="207" t="s">
        <v>284</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309</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309</v>
      </c>
      <c r="BM171" s="215" t="s">
        <v>1186</v>
      </c>
    </row>
    <row r="172" s="2" customFormat="1">
      <c r="A172" s="38"/>
      <c r="B172" s="39"/>
      <c r="C172" s="40"/>
      <c r="D172" s="217" t="s">
        <v>170</v>
      </c>
      <c r="E172" s="40"/>
      <c r="F172" s="218" t="s">
        <v>1180</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1152</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433</v>
      </c>
      <c r="D174" s="204" t="s">
        <v>162</v>
      </c>
      <c r="E174" s="205" t="s">
        <v>1187</v>
      </c>
      <c r="F174" s="206" t="s">
        <v>1188</v>
      </c>
      <c r="G174" s="207" t="s">
        <v>284</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309</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309</v>
      </c>
      <c r="BM174" s="215" t="s">
        <v>1189</v>
      </c>
    </row>
    <row r="175" s="2" customFormat="1">
      <c r="A175" s="38"/>
      <c r="B175" s="39"/>
      <c r="C175" s="40"/>
      <c r="D175" s="217" t="s">
        <v>170</v>
      </c>
      <c r="E175" s="40"/>
      <c r="F175" s="218" t="s">
        <v>1180</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725</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443</v>
      </c>
      <c r="D178" s="204" t="s">
        <v>162</v>
      </c>
      <c r="E178" s="205" t="s">
        <v>1190</v>
      </c>
      <c r="F178" s="206" t="s">
        <v>1191</v>
      </c>
      <c r="G178" s="207" t="s">
        <v>742</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309</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309</v>
      </c>
      <c r="BM178" s="215" t="s">
        <v>1192</v>
      </c>
    </row>
    <row r="179" s="2" customFormat="1">
      <c r="A179" s="38"/>
      <c r="B179" s="39"/>
      <c r="C179" s="40"/>
      <c r="D179" s="217" t="s">
        <v>170</v>
      </c>
      <c r="E179" s="40"/>
      <c r="F179" s="218" t="s">
        <v>1180</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447</v>
      </c>
      <c r="D180" s="204" t="s">
        <v>162</v>
      </c>
      <c r="E180" s="205" t="s">
        <v>1193</v>
      </c>
      <c r="F180" s="206" t="s">
        <v>1194</v>
      </c>
      <c r="G180" s="207" t="s">
        <v>165</v>
      </c>
      <c r="H180" s="208">
        <v>5.8499999999999996</v>
      </c>
      <c r="I180" s="209"/>
      <c r="J180" s="210">
        <f>ROUND(I180*H180,2)</f>
        <v>0</v>
      </c>
      <c r="K180" s="206" t="s">
        <v>166</v>
      </c>
      <c r="L180" s="44"/>
      <c r="M180" s="211" t="s">
        <v>19</v>
      </c>
      <c r="N180" s="212" t="s">
        <v>44</v>
      </c>
      <c r="O180" s="84"/>
      <c r="P180" s="213">
        <f>O180*H180</f>
        <v>0</v>
      </c>
      <c r="Q180" s="213">
        <v>0.010789999999999999</v>
      </c>
      <c r="R180" s="213">
        <f>Q180*H180</f>
        <v>0.063121499999999997</v>
      </c>
      <c r="S180" s="213">
        <v>0</v>
      </c>
      <c r="T180" s="214">
        <f>S180*H180</f>
        <v>0</v>
      </c>
      <c r="U180" s="38"/>
      <c r="V180" s="38"/>
      <c r="W180" s="38"/>
      <c r="X180" s="38"/>
      <c r="Y180" s="38"/>
      <c r="Z180" s="38"/>
      <c r="AA180" s="38"/>
      <c r="AB180" s="38"/>
      <c r="AC180" s="38"/>
      <c r="AD180" s="38"/>
      <c r="AE180" s="38"/>
      <c r="AR180" s="215" t="s">
        <v>309</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309</v>
      </c>
      <c r="BM180" s="215" t="s">
        <v>1195</v>
      </c>
    </row>
    <row r="181" s="2" customFormat="1">
      <c r="A181" s="38"/>
      <c r="B181" s="39"/>
      <c r="C181" s="40"/>
      <c r="D181" s="217" t="s">
        <v>170</v>
      </c>
      <c r="E181" s="40"/>
      <c r="F181" s="218" t="s">
        <v>1196</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1197</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1198</v>
      </c>
      <c r="G183" s="233"/>
      <c r="H183" s="236">
        <v>2.1000000000000001</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4" customFormat="1">
      <c r="A184" s="14"/>
      <c r="B184" s="232"/>
      <c r="C184" s="233"/>
      <c r="D184" s="217" t="s">
        <v>172</v>
      </c>
      <c r="E184" s="234" t="s">
        <v>19</v>
      </c>
      <c r="F184" s="235" t="s">
        <v>1199</v>
      </c>
      <c r="G184" s="233"/>
      <c r="H184" s="236">
        <v>1.8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5" customFormat="1">
      <c r="A185" s="15"/>
      <c r="B185" s="243"/>
      <c r="C185" s="244"/>
      <c r="D185" s="217" t="s">
        <v>172</v>
      </c>
      <c r="E185" s="245" t="s">
        <v>19</v>
      </c>
      <c r="F185" s="246" t="s">
        <v>176</v>
      </c>
      <c r="G185" s="244"/>
      <c r="H185" s="247">
        <v>3.8999999999999999</v>
      </c>
      <c r="I185" s="248"/>
      <c r="J185" s="244"/>
      <c r="K185" s="244"/>
      <c r="L185" s="249"/>
      <c r="M185" s="250"/>
      <c r="N185" s="251"/>
      <c r="O185" s="251"/>
      <c r="P185" s="251"/>
      <c r="Q185" s="251"/>
      <c r="R185" s="251"/>
      <c r="S185" s="251"/>
      <c r="T185" s="252"/>
      <c r="U185" s="15"/>
      <c r="V185" s="15"/>
      <c r="W185" s="15"/>
      <c r="X185" s="15"/>
      <c r="Y185" s="15"/>
      <c r="Z185" s="15"/>
      <c r="AA185" s="15"/>
      <c r="AB185" s="15"/>
      <c r="AC185" s="15"/>
      <c r="AD185" s="15"/>
      <c r="AE185" s="15"/>
      <c r="AT185" s="253" t="s">
        <v>172</v>
      </c>
      <c r="AU185" s="253" t="s">
        <v>168</v>
      </c>
      <c r="AV185" s="15" t="s">
        <v>167</v>
      </c>
      <c r="AW185" s="15" t="s">
        <v>33</v>
      </c>
      <c r="AX185" s="15" t="s">
        <v>80</v>
      </c>
      <c r="AY185" s="253" t="s">
        <v>158</v>
      </c>
    </row>
    <row r="186" s="14" customFormat="1">
      <c r="A186" s="14"/>
      <c r="B186" s="232"/>
      <c r="C186" s="233"/>
      <c r="D186" s="217" t="s">
        <v>172</v>
      </c>
      <c r="E186" s="233"/>
      <c r="F186" s="235" t="s">
        <v>1200</v>
      </c>
      <c r="G186" s="233"/>
      <c r="H186" s="236">
        <v>5.8499999999999996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4</v>
      </c>
      <c r="AX186" s="14" t="s">
        <v>80</v>
      </c>
      <c r="AY186" s="242" t="s">
        <v>158</v>
      </c>
    </row>
    <row r="187" s="2" customFormat="1" ht="49.05" customHeight="1">
      <c r="A187" s="38"/>
      <c r="B187" s="39"/>
      <c r="C187" s="204" t="s">
        <v>451</v>
      </c>
      <c r="D187" s="204" t="s">
        <v>162</v>
      </c>
      <c r="E187" s="205" t="s">
        <v>1201</v>
      </c>
      <c r="F187" s="206" t="s">
        <v>1202</v>
      </c>
      <c r="G187" s="207" t="s">
        <v>526</v>
      </c>
      <c r="H187" s="208">
        <v>2.6949999999999998</v>
      </c>
      <c r="I187" s="209"/>
      <c r="J187" s="210">
        <f>ROUND(I187*H187,2)</f>
        <v>0</v>
      </c>
      <c r="K187" s="206" t="s">
        <v>166</v>
      </c>
      <c r="L187" s="44"/>
      <c r="M187" s="211" t="s">
        <v>19</v>
      </c>
      <c r="N187" s="212" t="s">
        <v>44</v>
      </c>
      <c r="O187" s="84"/>
      <c r="P187" s="213">
        <f>O187*H187</f>
        <v>0</v>
      </c>
      <c r="Q187" s="213">
        <v>0</v>
      </c>
      <c r="R187" s="213">
        <f>Q187*H187</f>
        <v>0</v>
      </c>
      <c r="S187" s="213">
        <v>0</v>
      </c>
      <c r="T187" s="214">
        <f>S187*H187</f>
        <v>0</v>
      </c>
      <c r="U187" s="38"/>
      <c r="V187" s="38"/>
      <c r="W187" s="38"/>
      <c r="X187" s="38"/>
      <c r="Y187" s="38"/>
      <c r="Z187" s="38"/>
      <c r="AA187" s="38"/>
      <c r="AB187" s="38"/>
      <c r="AC187" s="38"/>
      <c r="AD187" s="38"/>
      <c r="AE187" s="38"/>
      <c r="AR187" s="215" t="s">
        <v>309</v>
      </c>
      <c r="AT187" s="215" t="s">
        <v>162</v>
      </c>
      <c r="AU187" s="215" t="s">
        <v>168</v>
      </c>
      <c r="AY187" s="17" t="s">
        <v>158</v>
      </c>
      <c r="BE187" s="216">
        <f>IF(N187="základní",J187,0)</f>
        <v>0</v>
      </c>
      <c r="BF187" s="216">
        <f>IF(N187="snížená",J187,0)</f>
        <v>0</v>
      </c>
      <c r="BG187" s="216">
        <f>IF(N187="zákl. přenesená",J187,0)</f>
        <v>0</v>
      </c>
      <c r="BH187" s="216">
        <f>IF(N187="sníž. přenesená",J187,0)</f>
        <v>0</v>
      </c>
      <c r="BI187" s="216">
        <f>IF(N187="nulová",J187,0)</f>
        <v>0</v>
      </c>
      <c r="BJ187" s="17" t="s">
        <v>168</v>
      </c>
      <c r="BK187" s="216">
        <f>ROUND(I187*H187,2)</f>
        <v>0</v>
      </c>
      <c r="BL187" s="17" t="s">
        <v>309</v>
      </c>
      <c r="BM187" s="215" t="s">
        <v>1203</v>
      </c>
    </row>
    <row r="188" s="2" customFormat="1">
      <c r="A188" s="38"/>
      <c r="B188" s="39"/>
      <c r="C188" s="40"/>
      <c r="D188" s="217" t="s">
        <v>170</v>
      </c>
      <c r="E188" s="40"/>
      <c r="F188" s="218" t="s">
        <v>763</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170</v>
      </c>
      <c r="AU188" s="17" t="s">
        <v>168</v>
      </c>
    </row>
    <row r="189" s="12" customFormat="1" ht="22.8" customHeight="1">
      <c r="A189" s="12"/>
      <c r="B189" s="188"/>
      <c r="C189" s="189"/>
      <c r="D189" s="190" t="s">
        <v>71</v>
      </c>
      <c r="E189" s="202" t="s">
        <v>1204</v>
      </c>
      <c r="F189" s="202" t="s">
        <v>1205</v>
      </c>
      <c r="G189" s="189"/>
      <c r="H189" s="189"/>
      <c r="I189" s="192"/>
      <c r="J189" s="203">
        <f>BK189</f>
        <v>0</v>
      </c>
      <c r="K189" s="189"/>
      <c r="L189" s="194"/>
      <c r="M189" s="195"/>
      <c r="N189" s="196"/>
      <c r="O189" s="196"/>
      <c r="P189" s="197">
        <f>SUM(P190:P202)</f>
        <v>0</v>
      </c>
      <c r="Q189" s="196"/>
      <c r="R189" s="197">
        <f>SUM(R190:R202)</f>
        <v>0.093182999999999988</v>
      </c>
      <c r="S189" s="196"/>
      <c r="T189" s="198">
        <f>SUM(T190:T202)</f>
        <v>0</v>
      </c>
      <c r="U189" s="12"/>
      <c r="V189" s="12"/>
      <c r="W189" s="12"/>
      <c r="X189" s="12"/>
      <c r="Y189" s="12"/>
      <c r="Z189" s="12"/>
      <c r="AA189" s="12"/>
      <c r="AB189" s="12"/>
      <c r="AC189" s="12"/>
      <c r="AD189" s="12"/>
      <c r="AE189" s="12"/>
      <c r="AR189" s="199" t="s">
        <v>168</v>
      </c>
      <c r="AT189" s="200" t="s">
        <v>71</v>
      </c>
      <c r="AU189" s="200" t="s">
        <v>80</v>
      </c>
      <c r="AY189" s="199" t="s">
        <v>158</v>
      </c>
      <c r="BK189" s="201">
        <f>SUM(BK190:BK202)</f>
        <v>0</v>
      </c>
    </row>
    <row r="190" s="2" customFormat="1" ht="37.8" customHeight="1">
      <c r="A190" s="38"/>
      <c r="B190" s="39"/>
      <c r="C190" s="204" t="s">
        <v>455</v>
      </c>
      <c r="D190" s="204" t="s">
        <v>162</v>
      </c>
      <c r="E190" s="205" t="s">
        <v>1206</v>
      </c>
      <c r="F190" s="206" t="s">
        <v>1207</v>
      </c>
      <c r="G190" s="207" t="s">
        <v>165</v>
      </c>
      <c r="H190" s="208">
        <v>282</v>
      </c>
      <c r="I190" s="209"/>
      <c r="J190" s="210">
        <f>ROUND(I190*H190,2)</f>
        <v>0</v>
      </c>
      <c r="K190" s="206" t="s">
        <v>166</v>
      </c>
      <c r="L190" s="44"/>
      <c r="M190" s="211" t="s">
        <v>19</v>
      </c>
      <c r="N190" s="212" t="s">
        <v>44</v>
      </c>
      <c r="O190" s="84"/>
      <c r="P190" s="213">
        <f>O190*H190</f>
        <v>0</v>
      </c>
      <c r="Q190" s="213">
        <v>0</v>
      </c>
      <c r="R190" s="213">
        <f>Q190*H190</f>
        <v>0</v>
      </c>
      <c r="S190" s="213">
        <v>0</v>
      </c>
      <c r="T190" s="214">
        <f>S190*H190</f>
        <v>0</v>
      </c>
      <c r="U190" s="38"/>
      <c r="V190" s="38"/>
      <c r="W190" s="38"/>
      <c r="X190" s="38"/>
      <c r="Y190" s="38"/>
      <c r="Z190" s="38"/>
      <c r="AA190" s="38"/>
      <c r="AB190" s="38"/>
      <c r="AC190" s="38"/>
      <c r="AD190" s="38"/>
      <c r="AE190" s="38"/>
      <c r="AR190" s="215" t="s">
        <v>309</v>
      </c>
      <c r="AT190" s="215" t="s">
        <v>162</v>
      </c>
      <c r="AU190" s="215" t="s">
        <v>168</v>
      </c>
      <c r="AY190" s="17" t="s">
        <v>158</v>
      </c>
      <c r="BE190" s="216">
        <f>IF(N190="základní",J190,0)</f>
        <v>0</v>
      </c>
      <c r="BF190" s="216">
        <f>IF(N190="snížená",J190,0)</f>
        <v>0</v>
      </c>
      <c r="BG190" s="216">
        <f>IF(N190="zákl. přenesená",J190,0)</f>
        <v>0</v>
      </c>
      <c r="BH190" s="216">
        <f>IF(N190="sníž. přenesená",J190,0)</f>
        <v>0</v>
      </c>
      <c r="BI190" s="216">
        <f>IF(N190="nulová",J190,0)</f>
        <v>0</v>
      </c>
      <c r="BJ190" s="17" t="s">
        <v>168</v>
      </c>
      <c r="BK190" s="216">
        <f>ROUND(I190*H190,2)</f>
        <v>0</v>
      </c>
      <c r="BL190" s="17" t="s">
        <v>309</v>
      </c>
      <c r="BM190" s="215" t="s">
        <v>1208</v>
      </c>
    </row>
    <row r="191" s="2" customFormat="1">
      <c r="A191" s="38"/>
      <c r="B191" s="39"/>
      <c r="C191" s="40"/>
      <c r="D191" s="217" t="s">
        <v>170</v>
      </c>
      <c r="E191" s="40"/>
      <c r="F191" s="218" t="s">
        <v>1209</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170</v>
      </c>
      <c r="AU191" s="17" t="s">
        <v>168</v>
      </c>
    </row>
    <row r="192" s="2" customFormat="1" ht="37.8" customHeight="1">
      <c r="A192" s="38"/>
      <c r="B192" s="39"/>
      <c r="C192" s="254" t="s">
        <v>459</v>
      </c>
      <c r="D192" s="254" t="s">
        <v>205</v>
      </c>
      <c r="E192" s="255" t="s">
        <v>1210</v>
      </c>
      <c r="F192" s="256" t="s">
        <v>1211</v>
      </c>
      <c r="G192" s="257" t="s">
        <v>165</v>
      </c>
      <c r="H192" s="258">
        <v>310.19999999999999</v>
      </c>
      <c r="I192" s="259"/>
      <c r="J192" s="260">
        <f>ROUND(I192*H192,2)</f>
        <v>0</v>
      </c>
      <c r="K192" s="256" t="s">
        <v>166</v>
      </c>
      <c r="L192" s="261"/>
      <c r="M192" s="262" t="s">
        <v>19</v>
      </c>
      <c r="N192" s="263" t="s">
        <v>44</v>
      </c>
      <c r="O192" s="84"/>
      <c r="P192" s="213">
        <f>O192*H192</f>
        <v>0</v>
      </c>
      <c r="Q192" s="213">
        <v>0.00013999999999999999</v>
      </c>
      <c r="R192" s="213">
        <f>Q192*H192</f>
        <v>0.043427999999999994</v>
      </c>
      <c r="S192" s="213">
        <v>0</v>
      </c>
      <c r="T192" s="214">
        <f>S192*H192</f>
        <v>0</v>
      </c>
      <c r="U192" s="38"/>
      <c r="V192" s="38"/>
      <c r="W192" s="38"/>
      <c r="X192" s="38"/>
      <c r="Y192" s="38"/>
      <c r="Z192" s="38"/>
      <c r="AA192" s="38"/>
      <c r="AB192" s="38"/>
      <c r="AC192" s="38"/>
      <c r="AD192" s="38"/>
      <c r="AE192" s="38"/>
      <c r="AR192" s="215" t="s">
        <v>399</v>
      </c>
      <c r="AT192" s="215" t="s">
        <v>205</v>
      </c>
      <c r="AU192" s="215" t="s">
        <v>168</v>
      </c>
      <c r="AY192" s="17" t="s">
        <v>158</v>
      </c>
      <c r="BE192" s="216">
        <f>IF(N192="základní",J192,0)</f>
        <v>0</v>
      </c>
      <c r="BF192" s="216">
        <f>IF(N192="snížená",J192,0)</f>
        <v>0</v>
      </c>
      <c r="BG192" s="216">
        <f>IF(N192="zákl. přenesená",J192,0)</f>
        <v>0</v>
      </c>
      <c r="BH192" s="216">
        <f>IF(N192="sníž. přenesená",J192,0)</f>
        <v>0</v>
      </c>
      <c r="BI192" s="216">
        <f>IF(N192="nulová",J192,0)</f>
        <v>0</v>
      </c>
      <c r="BJ192" s="17" t="s">
        <v>168</v>
      </c>
      <c r="BK192" s="216">
        <f>ROUND(I192*H192,2)</f>
        <v>0</v>
      </c>
      <c r="BL192" s="17" t="s">
        <v>309</v>
      </c>
      <c r="BM192" s="215" t="s">
        <v>1212</v>
      </c>
    </row>
    <row r="193" s="14" customFormat="1">
      <c r="A193" s="14"/>
      <c r="B193" s="232"/>
      <c r="C193" s="233"/>
      <c r="D193" s="217" t="s">
        <v>172</v>
      </c>
      <c r="E193" s="233"/>
      <c r="F193" s="235" t="s">
        <v>1213</v>
      </c>
      <c r="G193" s="233"/>
      <c r="H193" s="236">
        <v>310.19999999999999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4</v>
      </c>
      <c r="AX193" s="14" t="s">
        <v>80</v>
      </c>
      <c r="AY193" s="242" t="s">
        <v>158</v>
      </c>
    </row>
    <row r="194" s="2" customFormat="1" ht="24.15" customHeight="1">
      <c r="A194" s="38"/>
      <c r="B194" s="39"/>
      <c r="C194" s="204" t="s">
        <v>479</v>
      </c>
      <c r="D194" s="204" t="s">
        <v>162</v>
      </c>
      <c r="E194" s="205" t="s">
        <v>1214</v>
      </c>
      <c r="F194" s="206" t="s">
        <v>1215</v>
      </c>
      <c r="G194" s="207" t="s">
        <v>284</v>
      </c>
      <c r="H194" s="208">
        <v>705</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309</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309</v>
      </c>
      <c r="BM194" s="215" t="s">
        <v>1216</v>
      </c>
    </row>
    <row r="195" s="2" customFormat="1">
      <c r="A195" s="38"/>
      <c r="B195" s="39"/>
      <c r="C195" s="40"/>
      <c r="D195" s="217" t="s">
        <v>170</v>
      </c>
      <c r="E195" s="40"/>
      <c r="F195" s="218" t="s">
        <v>1209</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24.15" customHeight="1">
      <c r="A196" s="38"/>
      <c r="B196" s="39"/>
      <c r="C196" s="254" t="s">
        <v>483</v>
      </c>
      <c r="D196" s="254" t="s">
        <v>205</v>
      </c>
      <c r="E196" s="255" t="s">
        <v>1217</v>
      </c>
      <c r="F196" s="256" t="s">
        <v>1218</v>
      </c>
      <c r="G196" s="257" t="s">
        <v>284</v>
      </c>
      <c r="H196" s="258">
        <v>775.5</v>
      </c>
      <c r="I196" s="259"/>
      <c r="J196" s="260">
        <f>ROUND(I196*H196,2)</f>
        <v>0</v>
      </c>
      <c r="K196" s="256" t="s">
        <v>166</v>
      </c>
      <c r="L196" s="261"/>
      <c r="M196" s="262" t="s">
        <v>19</v>
      </c>
      <c r="N196" s="263" t="s">
        <v>44</v>
      </c>
      <c r="O196" s="84"/>
      <c r="P196" s="213">
        <f>O196*H196</f>
        <v>0</v>
      </c>
      <c r="Q196" s="213">
        <v>1.0000000000000001E-05</v>
      </c>
      <c r="R196" s="213">
        <f>Q196*H196</f>
        <v>0.0077550000000000006</v>
      </c>
      <c r="S196" s="213">
        <v>0</v>
      </c>
      <c r="T196" s="214">
        <f>S196*H196</f>
        <v>0</v>
      </c>
      <c r="U196" s="38"/>
      <c r="V196" s="38"/>
      <c r="W196" s="38"/>
      <c r="X196" s="38"/>
      <c r="Y196" s="38"/>
      <c r="Z196" s="38"/>
      <c r="AA196" s="38"/>
      <c r="AB196" s="38"/>
      <c r="AC196" s="38"/>
      <c r="AD196" s="38"/>
      <c r="AE196" s="38"/>
      <c r="AR196" s="215" t="s">
        <v>399</v>
      </c>
      <c r="AT196" s="215" t="s">
        <v>205</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309</v>
      </c>
      <c r="BM196" s="215" t="s">
        <v>1219</v>
      </c>
    </row>
    <row r="197" s="14" customFormat="1">
      <c r="A197" s="14"/>
      <c r="B197" s="232"/>
      <c r="C197" s="233"/>
      <c r="D197" s="217" t="s">
        <v>172</v>
      </c>
      <c r="E197" s="233"/>
      <c r="F197" s="235" t="s">
        <v>1220</v>
      </c>
      <c r="G197" s="233"/>
      <c r="H197" s="236">
        <v>775.5</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14.4" customHeight="1">
      <c r="A198" s="38"/>
      <c r="B198" s="39"/>
      <c r="C198" s="204" t="s">
        <v>553</v>
      </c>
      <c r="D198" s="204" t="s">
        <v>162</v>
      </c>
      <c r="E198" s="205" t="s">
        <v>1221</v>
      </c>
      <c r="F198" s="206" t="s">
        <v>1222</v>
      </c>
      <c r="G198" s="207" t="s">
        <v>165</v>
      </c>
      <c r="H198" s="208">
        <v>300</v>
      </c>
      <c r="I198" s="209"/>
      <c r="J198" s="210">
        <f>ROUND(I198*H198,2)</f>
        <v>0</v>
      </c>
      <c r="K198" s="206" t="s">
        <v>166</v>
      </c>
      <c r="L198" s="44"/>
      <c r="M198" s="211" t="s">
        <v>19</v>
      </c>
      <c r="N198" s="212" t="s">
        <v>44</v>
      </c>
      <c r="O198" s="84"/>
      <c r="P198" s="213">
        <f>O198*H198</f>
        <v>0</v>
      </c>
      <c r="Q198" s="213">
        <v>0.00013999999999999999</v>
      </c>
      <c r="R198" s="213">
        <f>Q198*H198</f>
        <v>0.041999999999999996</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1223</v>
      </c>
    </row>
    <row r="199" s="2" customFormat="1">
      <c r="A199" s="38"/>
      <c r="B199" s="39"/>
      <c r="C199" s="40"/>
      <c r="D199" s="217" t="s">
        <v>170</v>
      </c>
      <c r="E199" s="40"/>
      <c r="F199" s="218" t="s">
        <v>1224</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14" customFormat="1">
      <c r="A200" s="14"/>
      <c r="B200" s="232"/>
      <c r="C200" s="233"/>
      <c r="D200" s="217" t="s">
        <v>172</v>
      </c>
      <c r="E200" s="234" t="s">
        <v>19</v>
      </c>
      <c r="F200" s="235" t="s">
        <v>904</v>
      </c>
      <c r="G200" s="233"/>
      <c r="H200" s="236">
        <v>300</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80</v>
      </c>
      <c r="AY200" s="242" t="s">
        <v>158</v>
      </c>
    </row>
    <row r="201" s="2" customFormat="1" ht="49.05" customHeight="1">
      <c r="A201" s="38"/>
      <c r="B201" s="39"/>
      <c r="C201" s="204" t="s">
        <v>566</v>
      </c>
      <c r="D201" s="204" t="s">
        <v>162</v>
      </c>
      <c r="E201" s="205" t="s">
        <v>1225</v>
      </c>
      <c r="F201" s="206" t="s">
        <v>1226</v>
      </c>
      <c r="G201" s="207" t="s">
        <v>526</v>
      </c>
      <c r="H201" s="208">
        <v>0.050999999999999997</v>
      </c>
      <c r="I201" s="209"/>
      <c r="J201" s="210">
        <f>ROUND(I201*H201,2)</f>
        <v>0</v>
      </c>
      <c r="K201" s="206" t="s">
        <v>166</v>
      </c>
      <c r="L201" s="44"/>
      <c r="M201" s="211" t="s">
        <v>19</v>
      </c>
      <c r="N201" s="212" t="s">
        <v>44</v>
      </c>
      <c r="O201" s="84"/>
      <c r="P201" s="213">
        <f>O201*H201</f>
        <v>0</v>
      </c>
      <c r="Q201" s="213">
        <v>0</v>
      </c>
      <c r="R201" s="213">
        <f>Q201*H201</f>
        <v>0</v>
      </c>
      <c r="S201" s="213">
        <v>0</v>
      </c>
      <c r="T201" s="214">
        <f>S201*H201</f>
        <v>0</v>
      </c>
      <c r="U201" s="38"/>
      <c r="V201" s="38"/>
      <c r="W201" s="38"/>
      <c r="X201" s="38"/>
      <c r="Y201" s="38"/>
      <c r="Z201" s="38"/>
      <c r="AA201" s="38"/>
      <c r="AB201" s="38"/>
      <c r="AC201" s="38"/>
      <c r="AD201" s="38"/>
      <c r="AE201" s="38"/>
      <c r="AR201" s="215" t="s">
        <v>309</v>
      </c>
      <c r="AT201" s="215" t="s">
        <v>162</v>
      </c>
      <c r="AU201" s="215" t="s">
        <v>168</v>
      </c>
      <c r="AY201" s="17" t="s">
        <v>158</v>
      </c>
      <c r="BE201" s="216">
        <f>IF(N201="základní",J201,0)</f>
        <v>0</v>
      </c>
      <c r="BF201" s="216">
        <f>IF(N201="snížená",J201,0)</f>
        <v>0</v>
      </c>
      <c r="BG201" s="216">
        <f>IF(N201="zákl. přenesená",J201,0)</f>
        <v>0</v>
      </c>
      <c r="BH201" s="216">
        <f>IF(N201="sníž. přenesená",J201,0)</f>
        <v>0</v>
      </c>
      <c r="BI201" s="216">
        <f>IF(N201="nulová",J201,0)</f>
        <v>0</v>
      </c>
      <c r="BJ201" s="17" t="s">
        <v>168</v>
      </c>
      <c r="BK201" s="216">
        <f>ROUND(I201*H201,2)</f>
        <v>0</v>
      </c>
      <c r="BL201" s="17" t="s">
        <v>309</v>
      </c>
      <c r="BM201" s="215" t="s">
        <v>1227</v>
      </c>
    </row>
    <row r="202" s="2" customFormat="1">
      <c r="A202" s="38"/>
      <c r="B202" s="39"/>
      <c r="C202" s="40"/>
      <c r="D202" s="217" t="s">
        <v>170</v>
      </c>
      <c r="E202" s="40"/>
      <c r="F202" s="218" t="s">
        <v>1228</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170</v>
      </c>
      <c r="AU202" s="17" t="s">
        <v>168</v>
      </c>
    </row>
    <row r="203" s="12" customFormat="1" ht="22.8" customHeight="1">
      <c r="A203" s="12"/>
      <c r="B203" s="188"/>
      <c r="C203" s="189"/>
      <c r="D203" s="190" t="s">
        <v>71</v>
      </c>
      <c r="E203" s="202" t="s">
        <v>1229</v>
      </c>
      <c r="F203" s="202" t="s">
        <v>1230</v>
      </c>
      <c r="G203" s="189"/>
      <c r="H203" s="189"/>
      <c r="I203" s="192"/>
      <c r="J203" s="203">
        <f>BK203</f>
        <v>0</v>
      </c>
      <c r="K203" s="189"/>
      <c r="L203" s="194"/>
      <c r="M203" s="195"/>
      <c r="N203" s="196"/>
      <c r="O203" s="196"/>
      <c r="P203" s="197">
        <f>SUM(P204:P212)</f>
        <v>0</v>
      </c>
      <c r="Q203" s="196"/>
      <c r="R203" s="197">
        <f>SUM(R204:R212)</f>
        <v>0</v>
      </c>
      <c r="S203" s="196"/>
      <c r="T203" s="198">
        <f>SUM(T204:T212)</f>
        <v>0.45500000000000007</v>
      </c>
      <c r="U203" s="12"/>
      <c r="V203" s="12"/>
      <c r="W203" s="12"/>
      <c r="X203" s="12"/>
      <c r="Y203" s="12"/>
      <c r="Z203" s="12"/>
      <c r="AA203" s="12"/>
      <c r="AB203" s="12"/>
      <c r="AC203" s="12"/>
      <c r="AD203" s="12"/>
      <c r="AE203" s="12"/>
      <c r="AR203" s="199" t="s">
        <v>168</v>
      </c>
      <c r="AT203" s="200" t="s">
        <v>71</v>
      </c>
      <c r="AU203" s="200" t="s">
        <v>80</v>
      </c>
      <c r="AY203" s="199" t="s">
        <v>158</v>
      </c>
      <c r="BK203" s="201">
        <f>SUM(BK204:BK212)</f>
        <v>0</v>
      </c>
    </row>
    <row r="204" s="2" customFormat="1" ht="14.4" customHeight="1">
      <c r="A204" s="38"/>
      <c r="B204" s="39"/>
      <c r="C204" s="204" t="s">
        <v>425</v>
      </c>
      <c r="D204" s="204" t="s">
        <v>162</v>
      </c>
      <c r="E204" s="205" t="s">
        <v>1231</v>
      </c>
      <c r="F204" s="206" t="s">
        <v>1232</v>
      </c>
      <c r="G204" s="207" t="s">
        <v>284</v>
      </c>
      <c r="H204" s="208">
        <v>7</v>
      </c>
      <c r="I204" s="209"/>
      <c r="J204" s="210">
        <f>ROUND(I204*H204,2)</f>
        <v>0</v>
      </c>
      <c r="K204" s="206" t="s">
        <v>166</v>
      </c>
      <c r="L204" s="44"/>
      <c r="M204" s="211" t="s">
        <v>19</v>
      </c>
      <c r="N204" s="212" t="s">
        <v>44</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309</v>
      </c>
      <c r="AT204" s="215" t="s">
        <v>162</v>
      </c>
      <c r="AU204" s="215" t="s">
        <v>168</v>
      </c>
      <c r="AY204" s="17" t="s">
        <v>158</v>
      </c>
      <c r="BE204" s="216">
        <f>IF(N204="základní",J204,0)</f>
        <v>0</v>
      </c>
      <c r="BF204" s="216">
        <f>IF(N204="snížená",J204,0)</f>
        <v>0</v>
      </c>
      <c r="BG204" s="216">
        <f>IF(N204="zákl. přenesená",J204,0)</f>
        <v>0</v>
      </c>
      <c r="BH204" s="216">
        <f>IF(N204="sníž. přenesená",J204,0)</f>
        <v>0</v>
      </c>
      <c r="BI204" s="216">
        <f>IF(N204="nulová",J204,0)</f>
        <v>0</v>
      </c>
      <c r="BJ204" s="17" t="s">
        <v>168</v>
      </c>
      <c r="BK204" s="216">
        <f>ROUND(I204*H204,2)</f>
        <v>0</v>
      </c>
      <c r="BL204" s="17" t="s">
        <v>309</v>
      </c>
      <c r="BM204" s="215" t="s">
        <v>1233</v>
      </c>
    </row>
    <row r="205" s="2" customFormat="1">
      <c r="A205" s="38"/>
      <c r="B205" s="39"/>
      <c r="C205" s="40"/>
      <c r="D205" s="217" t="s">
        <v>170</v>
      </c>
      <c r="E205" s="40"/>
      <c r="F205" s="218" t="s">
        <v>1234</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170</v>
      </c>
      <c r="AU205" s="17" t="s">
        <v>168</v>
      </c>
    </row>
    <row r="206" s="2" customFormat="1" ht="14.4" customHeight="1">
      <c r="A206" s="38"/>
      <c r="B206" s="39"/>
      <c r="C206" s="254" t="s">
        <v>1034</v>
      </c>
      <c r="D206" s="254" t="s">
        <v>205</v>
      </c>
      <c r="E206" s="255" t="s">
        <v>1235</v>
      </c>
      <c r="F206" s="256" t="s">
        <v>1236</v>
      </c>
      <c r="G206" s="257" t="s">
        <v>818</v>
      </c>
      <c r="H206" s="258">
        <v>7</v>
      </c>
      <c r="I206" s="259"/>
      <c r="J206" s="260">
        <f>ROUND(I206*H206,2)</f>
        <v>0</v>
      </c>
      <c r="K206" s="256" t="s">
        <v>19</v>
      </c>
      <c r="L206" s="261"/>
      <c r="M206" s="262" t="s">
        <v>19</v>
      </c>
      <c r="N206" s="263" t="s">
        <v>44</v>
      </c>
      <c r="O206" s="84"/>
      <c r="P206" s="213">
        <f>O206*H206</f>
        <v>0</v>
      </c>
      <c r="Q206" s="213">
        <v>0</v>
      </c>
      <c r="R206" s="213">
        <f>Q206*H206</f>
        <v>0</v>
      </c>
      <c r="S206" s="213">
        <v>0</v>
      </c>
      <c r="T206" s="214">
        <f>S206*H206</f>
        <v>0</v>
      </c>
      <c r="U206" s="38"/>
      <c r="V206" s="38"/>
      <c r="W206" s="38"/>
      <c r="X206" s="38"/>
      <c r="Y206" s="38"/>
      <c r="Z206" s="38"/>
      <c r="AA206" s="38"/>
      <c r="AB206" s="38"/>
      <c r="AC206" s="38"/>
      <c r="AD206" s="38"/>
      <c r="AE206" s="38"/>
      <c r="AR206" s="215" t="s">
        <v>399</v>
      </c>
      <c r="AT206" s="215" t="s">
        <v>205</v>
      </c>
      <c r="AU206" s="215" t="s">
        <v>168</v>
      </c>
      <c r="AY206" s="17" t="s">
        <v>158</v>
      </c>
      <c r="BE206" s="216">
        <f>IF(N206="základní",J206,0)</f>
        <v>0</v>
      </c>
      <c r="BF206" s="216">
        <f>IF(N206="snížená",J206,0)</f>
        <v>0</v>
      </c>
      <c r="BG206" s="216">
        <f>IF(N206="zákl. přenesená",J206,0)</f>
        <v>0</v>
      </c>
      <c r="BH206" s="216">
        <f>IF(N206="sníž. přenesená",J206,0)</f>
        <v>0</v>
      </c>
      <c r="BI206" s="216">
        <f>IF(N206="nulová",J206,0)</f>
        <v>0</v>
      </c>
      <c r="BJ206" s="17" t="s">
        <v>168</v>
      </c>
      <c r="BK206" s="216">
        <f>ROUND(I206*H206,2)</f>
        <v>0</v>
      </c>
      <c r="BL206" s="17" t="s">
        <v>309</v>
      </c>
      <c r="BM206" s="215" t="s">
        <v>1237</v>
      </c>
    </row>
    <row r="207" s="2" customFormat="1" ht="14.4" customHeight="1">
      <c r="A207" s="38"/>
      <c r="B207" s="39"/>
      <c r="C207" s="254" t="s">
        <v>1016</v>
      </c>
      <c r="D207" s="254" t="s">
        <v>205</v>
      </c>
      <c r="E207" s="255" t="s">
        <v>1238</v>
      </c>
      <c r="F207" s="256" t="s">
        <v>1239</v>
      </c>
      <c r="G207" s="257" t="s">
        <v>818</v>
      </c>
      <c r="H207" s="258">
        <v>7</v>
      </c>
      <c r="I207" s="259"/>
      <c r="J207" s="260">
        <f>ROUND(I207*H207,2)</f>
        <v>0</v>
      </c>
      <c r="K207" s="256" t="s">
        <v>19</v>
      </c>
      <c r="L207" s="261"/>
      <c r="M207" s="262" t="s">
        <v>19</v>
      </c>
      <c r="N207" s="263" t="s">
        <v>44</v>
      </c>
      <c r="O207" s="84"/>
      <c r="P207" s="213">
        <f>O207*H207</f>
        <v>0</v>
      </c>
      <c r="Q207" s="213">
        <v>0</v>
      </c>
      <c r="R207" s="213">
        <f>Q207*H207</f>
        <v>0</v>
      </c>
      <c r="S207" s="213">
        <v>0</v>
      </c>
      <c r="T207" s="214">
        <f>S207*H207</f>
        <v>0</v>
      </c>
      <c r="U207" s="38"/>
      <c r="V207" s="38"/>
      <c r="W207" s="38"/>
      <c r="X207" s="38"/>
      <c r="Y207" s="38"/>
      <c r="Z207" s="38"/>
      <c r="AA207" s="38"/>
      <c r="AB207" s="38"/>
      <c r="AC207" s="38"/>
      <c r="AD207" s="38"/>
      <c r="AE207" s="38"/>
      <c r="AR207" s="215" t="s">
        <v>399</v>
      </c>
      <c r="AT207" s="215" t="s">
        <v>205</v>
      </c>
      <c r="AU207" s="215" t="s">
        <v>168</v>
      </c>
      <c r="AY207" s="17" t="s">
        <v>158</v>
      </c>
      <c r="BE207" s="216">
        <f>IF(N207="základní",J207,0)</f>
        <v>0</v>
      </c>
      <c r="BF207" s="216">
        <f>IF(N207="snížená",J207,0)</f>
        <v>0</v>
      </c>
      <c r="BG207" s="216">
        <f>IF(N207="zákl. přenesená",J207,0)</f>
        <v>0</v>
      </c>
      <c r="BH207" s="216">
        <f>IF(N207="sníž. přenesená",J207,0)</f>
        <v>0</v>
      </c>
      <c r="BI207" s="216">
        <f>IF(N207="nulová",J207,0)</f>
        <v>0</v>
      </c>
      <c r="BJ207" s="17" t="s">
        <v>168</v>
      </c>
      <c r="BK207" s="216">
        <f>ROUND(I207*H207,2)</f>
        <v>0</v>
      </c>
      <c r="BL207" s="17" t="s">
        <v>309</v>
      </c>
      <c r="BM207" s="215" t="s">
        <v>1240</v>
      </c>
    </row>
    <row r="208" s="2" customFormat="1" ht="14.4" customHeight="1">
      <c r="A208" s="38"/>
      <c r="B208" s="39"/>
      <c r="C208" s="254" t="s">
        <v>1021</v>
      </c>
      <c r="D208" s="254" t="s">
        <v>205</v>
      </c>
      <c r="E208" s="255" t="s">
        <v>1241</v>
      </c>
      <c r="F208" s="256" t="s">
        <v>1242</v>
      </c>
      <c r="G208" s="257" t="s">
        <v>818</v>
      </c>
      <c r="H208" s="258">
        <v>14</v>
      </c>
      <c r="I208" s="259"/>
      <c r="J208" s="260">
        <f>ROUND(I208*H208,2)</f>
        <v>0</v>
      </c>
      <c r="K208" s="256" t="s">
        <v>19</v>
      </c>
      <c r="L208" s="261"/>
      <c r="M208" s="262" t="s">
        <v>19</v>
      </c>
      <c r="N208" s="263"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399</v>
      </c>
      <c r="AT208" s="215" t="s">
        <v>205</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309</v>
      </c>
      <c r="BM208" s="215" t="s">
        <v>1243</v>
      </c>
    </row>
    <row r="209" s="2" customFormat="1" ht="14.4" customHeight="1">
      <c r="A209" s="38"/>
      <c r="B209" s="39"/>
      <c r="C209" s="204" t="s">
        <v>575</v>
      </c>
      <c r="D209" s="204" t="s">
        <v>162</v>
      </c>
      <c r="E209" s="205" t="s">
        <v>1244</v>
      </c>
      <c r="F209" s="206" t="s">
        <v>1245</v>
      </c>
      <c r="G209" s="207" t="s">
        <v>284</v>
      </c>
      <c r="H209" s="208">
        <v>13</v>
      </c>
      <c r="I209" s="209"/>
      <c r="J209" s="210">
        <f>ROUND(I209*H209,2)</f>
        <v>0</v>
      </c>
      <c r="K209" s="206" t="s">
        <v>166</v>
      </c>
      <c r="L209" s="44"/>
      <c r="M209" s="211" t="s">
        <v>19</v>
      </c>
      <c r="N209" s="212" t="s">
        <v>44</v>
      </c>
      <c r="O209" s="84"/>
      <c r="P209" s="213">
        <f>O209*H209</f>
        <v>0</v>
      </c>
      <c r="Q209" s="213">
        <v>0</v>
      </c>
      <c r="R209" s="213">
        <f>Q209*H209</f>
        <v>0</v>
      </c>
      <c r="S209" s="213">
        <v>0.035000000000000003</v>
      </c>
      <c r="T209" s="214">
        <f>S209*H209</f>
        <v>0.45500000000000007</v>
      </c>
      <c r="U209" s="38"/>
      <c r="V209" s="38"/>
      <c r="W209" s="38"/>
      <c r="X209" s="38"/>
      <c r="Y209" s="38"/>
      <c r="Z209" s="38"/>
      <c r="AA209" s="38"/>
      <c r="AB209" s="38"/>
      <c r="AC209" s="38"/>
      <c r="AD209" s="38"/>
      <c r="AE209" s="38"/>
      <c r="AR209" s="215" t="s">
        <v>309</v>
      </c>
      <c r="AT209" s="215" t="s">
        <v>162</v>
      </c>
      <c r="AU209" s="215" t="s">
        <v>168</v>
      </c>
      <c r="AY209" s="17" t="s">
        <v>158</v>
      </c>
      <c r="BE209" s="216">
        <f>IF(N209="základní",J209,0)</f>
        <v>0</v>
      </c>
      <c r="BF209" s="216">
        <f>IF(N209="snížená",J209,0)</f>
        <v>0</v>
      </c>
      <c r="BG209" s="216">
        <f>IF(N209="zákl. přenesená",J209,0)</f>
        <v>0</v>
      </c>
      <c r="BH209" s="216">
        <f>IF(N209="sníž. přenesená",J209,0)</f>
        <v>0</v>
      </c>
      <c r="BI209" s="216">
        <f>IF(N209="nulová",J209,0)</f>
        <v>0</v>
      </c>
      <c r="BJ209" s="17" t="s">
        <v>168</v>
      </c>
      <c r="BK209" s="216">
        <f>ROUND(I209*H209,2)</f>
        <v>0</v>
      </c>
      <c r="BL209" s="17" t="s">
        <v>309</v>
      </c>
      <c r="BM209" s="215" t="s">
        <v>1246</v>
      </c>
    </row>
    <row r="210" s="2" customFormat="1">
      <c r="A210" s="38"/>
      <c r="B210" s="39"/>
      <c r="C210" s="40"/>
      <c r="D210" s="217" t="s">
        <v>170</v>
      </c>
      <c r="E210" s="40"/>
      <c r="F210" s="218" t="s">
        <v>1247</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170</v>
      </c>
      <c r="AU210" s="17" t="s">
        <v>168</v>
      </c>
    </row>
    <row r="211" s="2" customFormat="1" ht="37.8" customHeight="1">
      <c r="A211" s="38"/>
      <c r="B211" s="39"/>
      <c r="C211" s="204" t="s">
        <v>947</v>
      </c>
      <c r="D211" s="204" t="s">
        <v>162</v>
      </c>
      <c r="E211" s="205" t="s">
        <v>1248</v>
      </c>
      <c r="F211" s="206" t="s">
        <v>1249</v>
      </c>
      <c r="G211" s="207" t="s">
        <v>645</v>
      </c>
      <c r="H211" s="264"/>
      <c r="I211" s="209"/>
      <c r="J211" s="210">
        <f>ROUND(I211*H211,2)</f>
        <v>0</v>
      </c>
      <c r="K211" s="206" t="s">
        <v>166</v>
      </c>
      <c r="L211" s="44"/>
      <c r="M211" s="211" t="s">
        <v>19</v>
      </c>
      <c r="N211" s="212"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309</v>
      </c>
      <c r="AT211" s="215" t="s">
        <v>162</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309</v>
      </c>
      <c r="BM211" s="215" t="s">
        <v>1250</v>
      </c>
    </row>
    <row r="212" s="2" customFormat="1">
      <c r="A212" s="38"/>
      <c r="B212" s="39"/>
      <c r="C212" s="40"/>
      <c r="D212" s="217" t="s">
        <v>170</v>
      </c>
      <c r="E212" s="40"/>
      <c r="F212" s="218" t="s">
        <v>1251</v>
      </c>
      <c r="G212" s="40"/>
      <c r="H212" s="40"/>
      <c r="I212" s="219"/>
      <c r="J212" s="40"/>
      <c r="K212" s="40"/>
      <c r="L212" s="44"/>
      <c r="M212" s="268"/>
      <c r="N212" s="269"/>
      <c r="O212" s="270"/>
      <c r="P212" s="270"/>
      <c r="Q212" s="270"/>
      <c r="R212" s="270"/>
      <c r="S212" s="270"/>
      <c r="T212" s="271"/>
      <c r="U212" s="38"/>
      <c r="V212" s="38"/>
      <c r="W212" s="38"/>
      <c r="X212" s="38"/>
      <c r="Y212" s="38"/>
      <c r="Z212" s="38"/>
      <c r="AA212" s="38"/>
      <c r="AB212" s="38"/>
      <c r="AC212" s="38"/>
      <c r="AD212" s="38"/>
      <c r="AE212" s="38"/>
      <c r="AT212" s="17" t="s">
        <v>170</v>
      </c>
      <c r="AU212" s="17" t="s">
        <v>168</v>
      </c>
    </row>
    <row r="213" s="2" customFormat="1" ht="6.96" customHeight="1">
      <c r="A213" s="38"/>
      <c r="B213" s="59"/>
      <c r="C213" s="60"/>
      <c r="D213" s="60"/>
      <c r="E213" s="60"/>
      <c r="F213" s="60"/>
      <c r="G213" s="60"/>
      <c r="H213" s="60"/>
      <c r="I213" s="60"/>
      <c r="J213" s="60"/>
      <c r="K213" s="60"/>
      <c r="L213" s="44"/>
      <c r="M213" s="38"/>
      <c r="O213" s="38"/>
      <c r="P213" s="38"/>
      <c r="Q213" s="38"/>
      <c r="R213" s="38"/>
      <c r="S213" s="38"/>
      <c r="T213" s="38"/>
      <c r="U213" s="38"/>
      <c r="V213" s="38"/>
      <c r="W213" s="38"/>
      <c r="X213" s="38"/>
      <c r="Y213" s="38"/>
      <c r="Z213" s="38"/>
      <c r="AA213" s="38"/>
      <c r="AB213" s="38"/>
      <c r="AC213" s="38"/>
      <c r="AD213" s="38"/>
      <c r="AE213" s="38"/>
    </row>
  </sheetData>
  <sheetProtection sheet="1" autoFilter="0" formatColumns="0" formatRows="0" objects="1" scenarios="1" spinCount="100000" saltValue="NwKoaH70uS53rslvNUV9Sk79KfdXvhVjJ7YVr931xBwU+sbbBmn+Bz5KvolVLZJkQCen7xVqk+JS7R6MjHD6Ew==" hashValue="NzAkkgsDT1AHEo6or6iTyVhU3E9LkV8/EKVtY3BCNVJi+CtU3vDc7R7M3Jn34GsgDZzWzX7tvf4JKDo7UsLOuw==" algorithmName="SHA-512" password="CC35"/>
  <autoFilter ref="C86:K21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1252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273/6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273/6</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633</v>
      </c>
      <c r="F85" s="191" t="s">
        <v>634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309</v>
      </c>
      <c r="BM87" s="215" t="s">
        <v>1262</v>
      </c>
    </row>
    <row r="88" s="2" customFormat="1" ht="24.15" customHeight="1">
      <c r="A88" s="38"/>
      <c r="B88" s="39"/>
      <c r="C88" s="204" t="s">
        <v>80</v>
      </c>
      <c r="D88" s="204" t="s">
        <v>162</v>
      </c>
      <c r="E88" s="205" t="s">
        <v>1263</v>
      </c>
      <c r="F88" s="206" t="s">
        <v>1264</v>
      </c>
      <c r="G88" s="207" t="s">
        <v>1261</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309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309</v>
      </c>
      <c r="BM88" s="215" t="s">
        <v>1265</v>
      </c>
    </row>
    <row r="89" s="2" customFormat="1">
      <c r="A89" s="38"/>
      <c r="B89" s="39"/>
      <c r="C89" s="40"/>
      <c r="D89" s="217" t="s">
        <v>170</v>
      </c>
      <c r="E89" s="40"/>
      <c r="F89" s="218" t="s">
        <v>1266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1267</v>
      </c>
      <c r="E90" s="40"/>
      <c r="F90" s="218" t="s">
        <v>1268</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1267</v>
      </c>
      <c r="AU90" s="17" t="s">
        <v>168</v>
      </c>
    </row>
    <row r="91" s="2" customFormat="1" ht="14.4" customHeight="1">
      <c r="A91" s="38"/>
      <c r="B91" s="39"/>
      <c r="C91" s="204" t="s">
        <v>433</v>
      </c>
      <c r="D91" s="204" t="s">
        <v>162</v>
      </c>
      <c r="E91" s="205" t="s">
        <v>1269</v>
      </c>
      <c r="F91" s="206" t="s">
        <v>1270</v>
      </c>
      <c r="G91" s="207" t="s">
        <v>284</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309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309</v>
      </c>
      <c r="BM91" s="215" t="s">
        <v>1271</v>
      </c>
    </row>
    <row r="92" s="2" customFormat="1" ht="37.8" customHeight="1">
      <c r="A92" s="38"/>
      <c r="B92" s="39"/>
      <c r="C92" s="204" t="s">
        <v>161</v>
      </c>
      <c r="D92" s="204" t="s">
        <v>162</v>
      </c>
      <c r="E92" s="205" t="s">
        <v>1272</v>
      </c>
      <c r="F92" s="206" t="s">
        <v>1273</v>
      </c>
      <c r="G92" s="207" t="s">
        <v>1261</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309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309</v>
      </c>
      <c r="BM92" s="215" t="s">
        <v>1274</v>
      </c>
    </row>
    <row r="93" s="2" customFormat="1">
      <c r="A93" s="38"/>
      <c r="B93" s="39"/>
      <c r="C93" s="40"/>
      <c r="D93" s="217" t="s">
        <v>170</v>
      </c>
      <c r="E93" s="40"/>
      <c r="F93" s="218" t="s">
        <v>1275</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1276</v>
      </c>
      <c r="F94" s="206" t="s">
        <v>1277</v>
      </c>
      <c r="G94" s="207" t="s">
        <v>284</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309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309</v>
      </c>
      <c r="BM94" s="215" t="s">
        <v>1278</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443</v>
      </c>
      <c r="D96" s="204" t="s">
        <v>162</v>
      </c>
      <c r="E96" s="205" t="s">
        <v>1279</v>
      </c>
      <c r="F96" s="206" t="s">
        <v>1280</v>
      </c>
      <c r="G96" s="207" t="s">
        <v>742</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309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309</v>
      </c>
      <c r="BM96" s="215" t="s">
        <v>1281</v>
      </c>
    </row>
    <row r="97" s="2" customFormat="1">
      <c r="A97" s="38"/>
      <c r="B97" s="39"/>
      <c r="C97" s="40"/>
      <c r="D97" s="217" t="s">
        <v>170</v>
      </c>
      <c r="E97" s="40"/>
      <c r="F97" s="218" t="s">
        <v>1282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1283</v>
      </c>
      <c r="F98" s="206" t="s">
        <v>1284</v>
      </c>
      <c r="G98" s="207" t="s">
        <v>645</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309</v>
      </c>
      <c r="BM98" s="215" t="s">
        <v>1285</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1289</v>
      </c>
      <c r="F101" s="206" t="s">
        <v>1290</v>
      </c>
      <c r="G101" s="207" t="s">
        <v>284</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309</v>
      </c>
      <c r="BM101" s="215" t="s">
        <v>1291</v>
      </c>
    </row>
    <row r="102" s="2" customFormat="1" ht="24.15" customHeight="1">
      <c r="A102" s="38"/>
      <c r="B102" s="39"/>
      <c r="C102" s="204" t="s">
        <v>195</v>
      </c>
      <c r="D102" s="204" t="s">
        <v>162</v>
      </c>
      <c r="E102" s="205" t="s">
        <v>1292</v>
      </c>
      <c r="F102" s="206" t="s">
        <v>1293</v>
      </c>
      <c r="G102" s="207" t="s">
        <v>284</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309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309</v>
      </c>
      <c r="BM102" s="215" t="s">
        <v>1294</v>
      </c>
    </row>
    <row r="103" s="2" customFormat="1" ht="49.05" customHeight="1">
      <c r="A103" s="38"/>
      <c r="B103" s="39"/>
      <c r="C103" s="204" t="s">
        <v>204</v>
      </c>
      <c r="D103" s="204" t="s">
        <v>162</v>
      </c>
      <c r="E103" s="205" t="s">
        <v>1295</v>
      </c>
      <c r="F103" s="206" t="s">
        <v>1296</v>
      </c>
      <c r="G103" s="207" t="s">
        <v>284</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309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309</v>
      </c>
      <c r="BM103" s="215" t="s">
        <v>1297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218</v>
      </c>
      <c r="D105" s="204" t="s">
        <v>162</v>
      </c>
      <c r="E105" s="205" t="s">
        <v>1299</v>
      </c>
      <c r="F105" s="206" t="s">
        <v>1300</v>
      </c>
      <c r="G105" s="207" t="s">
        <v>645</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309</v>
      </c>
      <c r="BM105" s="215" t="s">
        <v>1301</v>
      </c>
    </row>
    <row r="106" s="2" customFormat="1">
      <c r="A106" s="38"/>
      <c r="B106" s="39"/>
      <c r="C106" s="40"/>
      <c r="D106" s="217" t="s">
        <v>170</v>
      </c>
      <c r="E106" s="40"/>
      <c r="F106" s="218" t="s">
        <v>686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99</v>
      </c>
      <c r="D108" s="204" t="s">
        <v>162</v>
      </c>
      <c r="E108" s="205" t="s">
        <v>1304</v>
      </c>
      <c r="F108" s="206" t="s">
        <v>1305</v>
      </c>
      <c r="G108" s="207" t="s">
        <v>818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309</v>
      </c>
      <c r="BM108" s="215" t="s">
        <v>1306</v>
      </c>
    </row>
    <row r="109" s="2" customFormat="1" ht="24.15" customHeight="1">
      <c r="A109" s="38"/>
      <c r="B109" s="39"/>
      <c r="C109" s="204" t="s">
        <v>102</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309</v>
      </c>
      <c r="BM109" s="215" t="s">
        <v>1309</v>
      </c>
    </row>
    <row r="110" s="2" customFormat="1" ht="37.8" customHeight="1">
      <c r="A110" s="38"/>
      <c r="B110" s="39"/>
      <c r="C110" s="204" t="s">
        <v>105</v>
      </c>
      <c r="D110" s="204" t="s">
        <v>162</v>
      </c>
      <c r="E110" s="205" t="s">
        <v>1310</v>
      </c>
      <c r="F110" s="206" t="s">
        <v>1311</v>
      </c>
      <c r="G110" s="207" t="s">
        <v>742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309</v>
      </c>
      <c r="BM110" s="215" t="s">
        <v>1312</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1314</v>
      </c>
      <c r="F112" s="206" t="s">
        <v>1315</v>
      </c>
      <c r="G112" s="207" t="s">
        <v>742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309</v>
      </c>
      <c r="BM112" s="215" t="s">
        <v>1316</v>
      </c>
    </row>
    <row r="113" s="2" customFormat="1" ht="14.4" customHeight="1">
      <c r="A113" s="38"/>
      <c r="B113" s="39"/>
      <c r="C113" s="204" t="s">
        <v>111</v>
      </c>
      <c r="D113" s="204" t="s">
        <v>162</v>
      </c>
      <c r="E113" s="205" t="s">
        <v>1317</v>
      </c>
      <c r="F113" s="206" t="s">
        <v>1318</v>
      </c>
      <c r="G113" s="207" t="s">
        <v>742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309</v>
      </c>
      <c r="BM113" s="215" t="s">
        <v>1319</v>
      </c>
    </row>
    <row r="114" s="2" customFormat="1" ht="24.15" customHeight="1">
      <c r="A114" s="38"/>
      <c r="B114" s="39"/>
      <c r="C114" s="204" t="s">
        <v>8</v>
      </c>
      <c r="D114" s="204" t="s">
        <v>162</v>
      </c>
      <c r="E114" s="205" t="s">
        <v>1320</v>
      </c>
      <c r="F114" s="206" t="s">
        <v>1321</v>
      </c>
      <c r="G114" s="207" t="s">
        <v>742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309</v>
      </c>
      <c r="BM114" s="215" t="s">
        <v>1322</v>
      </c>
    </row>
    <row r="115" s="2" customFormat="1" ht="24.15" customHeight="1">
      <c r="A115" s="38"/>
      <c r="B115" s="39"/>
      <c r="C115" s="204" t="s">
        <v>309</v>
      </c>
      <c r="D115" s="204" t="s">
        <v>162</v>
      </c>
      <c r="E115" s="205" t="s">
        <v>1323</v>
      </c>
      <c r="F115" s="206" t="s">
        <v>1324</v>
      </c>
      <c r="G115" s="207" t="s">
        <v>742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309</v>
      </c>
      <c r="BM115" s="215" t="s">
        <v>1325</v>
      </c>
    </row>
    <row r="116" s="2" customFormat="1" ht="24.15" customHeight="1">
      <c r="A116" s="38"/>
      <c r="B116" s="39"/>
      <c r="C116" s="204" t="s">
        <v>314</v>
      </c>
      <c r="D116" s="204" t="s">
        <v>162</v>
      </c>
      <c r="E116" s="205" t="s">
        <v>1326</v>
      </c>
      <c r="F116" s="206" t="s">
        <v>1327</v>
      </c>
      <c r="G116" s="207" t="s">
        <v>742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309</v>
      </c>
      <c r="BM116" s="215" t="s">
        <v>1328</v>
      </c>
    </row>
    <row r="117" s="2" customFormat="1" ht="24.15" customHeight="1">
      <c r="A117" s="38"/>
      <c r="B117" s="39"/>
      <c r="C117" s="204" t="s">
        <v>241</v>
      </c>
      <c r="D117" s="204" t="s">
        <v>162</v>
      </c>
      <c r="E117" s="205" t="s">
        <v>1329</v>
      </c>
      <c r="F117" s="206" t="s">
        <v>1330</v>
      </c>
      <c r="G117" s="207" t="s">
        <v>742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309</v>
      </c>
      <c r="BM117" s="215" t="s">
        <v>1331</v>
      </c>
    </row>
    <row r="118" s="2" customFormat="1" ht="24.15" customHeight="1">
      <c r="A118" s="38"/>
      <c r="B118" s="39"/>
      <c r="C118" s="204" t="s">
        <v>318</v>
      </c>
      <c r="D118" s="204" t="s">
        <v>162</v>
      </c>
      <c r="E118" s="205" t="s">
        <v>1332</v>
      </c>
      <c r="F118" s="206" t="s">
        <v>1333</v>
      </c>
      <c r="G118" s="207" t="s">
        <v>742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309</v>
      </c>
      <c r="BM118" s="215" t="s">
        <v>1334</v>
      </c>
    </row>
    <row r="119" s="2" customFormat="1" ht="24.15" customHeight="1">
      <c r="A119" s="38"/>
      <c r="B119" s="39"/>
      <c r="C119" s="204" t="s">
        <v>333</v>
      </c>
      <c r="D119" s="204" t="s">
        <v>162</v>
      </c>
      <c r="E119" s="205" t="s">
        <v>1335</v>
      </c>
      <c r="F119" s="206" t="s">
        <v>1336</v>
      </c>
      <c r="G119" s="207" t="s">
        <v>742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309</v>
      </c>
      <c r="BM119" s="215" t="s">
        <v>1337</v>
      </c>
    </row>
    <row r="120" s="2" customFormat="1" ht="24.15" customHeight="1">
      <c r="A120" s="38"/>
      <c r="B120" s="39"/>
      <c r="C120" s="204" t="s">
        <v>114</v>
      </c>
      <c r="D120" s="204" t="s">
        <v>162</v>
      </c>
      <c r="E120" s="205" t="s">
        <v>1338</v>
      </c>
      <c r="F120" s="206" t="s">
        <v>1339</v>
      </c>
      <c r="G120" s="207" t="s">
        <v>742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309</v>
      </c>
      <c r="BM120" s="215" t="s">
        <v>1340</v>
      </c>
    </row>
    <row r="121" s="2" customFormat="1" ht="24.15" customHeight="1">
      <c r="A121" s="38"/>
      <c r="B121" s="39"/>
      <c r="C121" s="204" t="s">
        <v>7</v>
      </c>
      <c r="D121" s="204" t="s">
        <v>162</v>
      </c>
      <c r="E121" s="205" t="s">
        <v>1341</v>
      </c>
      <c r="F121" s="206" t="s">
        <v>1342</v>
      </c>
      <c r="G121" s="207" t="s">
        <v>742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309</v>
      </c>
      <c r="BM121" s="215" t="s">
        <v>1343</v>
      </c>
    </row>
    <row r="122" s="2" customFormat="1" ht="37.8" customHeight="1">
      <c r="A122" s="38"/>
      <c r="B122" s="39"/>
      <c r="C122" s="204" t="s">
        <v>346</v>
      </c>
      <c r="D122" s="204" t="s">
        <v>162</v>
      </c>
      <c r="E122" s="205" t="s">
        <v>1344</v>
      </c>
      <c r="F122" s="206" t="s">
        <v>1345</v>
      </c>
      <c r="G122" s="207" t="s">
        <v>742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309</v>
      </c>
      <c r="BM122" s="215" t="s">
        <v>1346</v>
      </c>
    </row>
    <row r="123" s="2" customFormat="1" ht="37.8" customHeight="1">
      <c r="A123" s="38"/>
      <c r="B123" s="39"/>
      <c r="C123" s="204" t="s">
        <v>351</v>
      </c>
      <c r="D123" s="204" t="s">
        <v>162</v>
      </c>
      <c r="E123" s="205" t="s">
        <v>1347</v>
      </c>
      <c r="F123" s="206" t="s">
        <v>1348</v>
      </c>
      <c r="G123" s="207" t="s">
        <v>742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309</v>
      </c>
      <c r="BM123" s="215" t="s">
        <v>1349</v>
      </c>
    </row>
    <row r="124" s="2" customFormat="1" ht="37.8" customHeight="1">
      <c r="A124" s="38"/>
      <c r="B124" s="39"/>
      <c r="C124" s="204" t="s">
        <v>363</v>
      </c>
      <c r="D124" s="204" t="s">
        <v>162</v>
      </c>
      <c r="E124" s="205" t="s">
        <v>1350</v>
      </c>
      <c r="F124" s="206" t="s">
        <v>1351</v>
      </c>
      <c r="G124" s="207" t="s">
        <v>645</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309</v>
      </c>
      <c r="BM124" s="215" t="s">
        <v>1352</v>
      </c>
    </row>
    <row r="125" s="2" customFormat="1">
      <c r="A125" s="38"/>
      <c r="B125" s="39"/>
      <c r="C125" s="40"/>
      <c r="D125" s="217" t="s">
        <v>170</v>
      </c>
      <c r="E125" s="40"/>
      <c r="F125" s="218" t="s">
        <v>763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1355</v>
      </c>
      <c r="F127" s="206" t="s">
        <v>1356</v>
      </c>
      <c r="G127" s="207" t="s">
        <v>742</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309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309</v>
      </c>
      <c r="BM127" s="215" t="s">
        <v>1357</v>
      </c>
    </row>
    <row r="128" s="2" customFormat="1" ht="49.05" customHeight="1">
      <c r="A128" s="38"/>
      <c r="B128" s="39"/>
      <c r="C128" s="204" t="s">
        <v>407</v>
      </c>
      <c r="D128" s="204" t="s">
        <v>162</v>
      </c>
      <c r="E128" s="205" t="s">
        <v>1358</v>
      </c>
      <c r="F128" s="206" t="s">
        <v>1359</v>
      </c>
      <c r="G128" s="207" t="s">
        <v>742</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309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309</v>
      </c>
      <c r="BM128" s="215" t="s">
        <v>1360</v>
      </c>
    </row>
    <row r="129" s="2" customFormat="1" ht="49.05" customHeight="1">
      <c r="A129" s="38"/>
      <c r="B129" s="39"/>
      <c r="C129" s="204" t="s">
        <v>414</v>
      </c>
      <c r="D129" s="204" t="s">
        <v>162</v>
      </c>
      <c r="E129" s="205" t="s">
        <v>1361</v>
      </c>
      <c r="F129" s="206" t="s">
        <v>1362</v>
      </c>
      <c r="G129" s="207" t="s">
        <v>742</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309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309</v>
      </c>
      <c r="BM129" s="215" t="s">
        <v>1363</v>
      </c>
    </row>
    <row r="130" s="2" customFormat="1" ht="24.15" customHeight="1">
      <c r="A130" s="38"/>
      <c r="B130" s="39"/>
      <c r="C130" s="204" t="s">
        <v>1054</v>
      </c>
      <c r="D130" s="204" t="s">
        <v>162</v>
      </c>
      <c r="E130" s="205" t="s">
        <v>1364</v>
      </c>
      <c r="F130" s="206" t="s">
        <v>1365</v>
      </c>
      <c r="G130" s="207" t="s">
        <v>742</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1366</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399</v>
      </c>
      <c r="D132" s="204" t="s">
        <v>162</v>
      </c>
      <c r="E132" s="205" t="s">
        <v>1368</v>
      </c>
      <c r="F132" s="206" t="s">
        <v>1369</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309</v>
      </c>
      <c r="BM132" s="215" t="s">
        <v>1370</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403</v>
      </c>
      <c r="D134" s="204" t="s">
        <v>162</v>
      </c>
      <c r="E134" s="205" t="s">
        <v>1372</v>
      </c>
      <c r="F134" s="206" t="s">
        <v>1373</v>
      </c>
      <c r="G134" s="207" t="s">
        <v>526</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309</v>
      </c>
      <c r="BM134" s="215" t="s">
        <v>1374</v>
      </c>
    </row>
    <row r="135" s="2" customFormat="1">
      <c r="A135" s="38"/>
      <c r="B135" s="39"/>
      <c r="C135" s="40"/>
      <c r="D135" s="217" t="s">
        <v>170</v>
      </c>
      <c r="E135" s="40"/>
      <c r="F135" s="218" t="s">
        <v>1228</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dW+UwV3mApE8tehymP+sPWIehkR+Dx1hKA+WZ/mTNt0SrY62jnM1Cxn4xa7+y8WpMobbfotwdktTpmPLi30CcA==" hashValue="iGfyTUEcPGeAxW4KUx57UJTiaYmE+bipha10FXGEb3S2N401OzSGwcCLz+rlptbb+0cryvdZbARV5AHgewOzb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273/6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273/6</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633</v>
      </c>
      <c r="F85" s="191" t="s">
        <v>634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309</v>
      </c>
      <c r="BM87" s="215" t="s">
        <v>1262</v>
      </c>
    </row>
    <row r="88" s="2" customFormat="1" ht="24.15" customHeight="1">
      <c r="A88" s="38"/>
      <c r="B88" s="39"/>
      <c r="C88" s="204" t="s">
        <v>80</v>
      </c>
      <c r="D88" s="204" t="s">
        <v>162</v>
      </c>
      <c r="E88" s="205" t="s">
        <v>1263</v>
      </c>
      <c r="F88" s="206" t="s">
        <v>1264</v>
      </c>
      <c r="G88" s="207" t="s">
        <v>1261</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309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309</v>
      </c>
      <c r="BM88" s="215" t="s">
        <v>1265</v>
      </c>
    </row>
    <row r="89" s="2" customFormat="1">
      <c r="A89" s="38"/>
      <c r="B89" s="39"/>
      <c r="C89" s="40"/>
      <c r="D89" s="217" t="s">
        <v>170</v>
      </c>
      <c r="E89" s="40"/>
      <c r="F89" s="218" t="s">
        <v>1266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1267</v>
      </c>
      <c r="E90" s="40"/>
      <c r="F90" s="218" t="s">
        <v>1268</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1267</v>
      </c>
      <c r="AU90" s="17" t="s">
        <v>168</v>
      </c>
    </row>
    <row r="91" s="2" customFormat="1" ht="14.4" customHeight="1">
      <c r="A91" s="38"/>
      <c r="B91" s="39"/>
      <c r="C91" s="204" t="s">
        <v>433</v>
      </c>
      <c r="D91" s="204" t="s">
        <v>162</v>
      </c>
      <c r="E91" s="205" t="s">
        <v>1269</v>
      </c>
      <c r="F91" s="206" t="s">
        <v>1270</v>
      </c>
      <c r="G91" s="207" t="s">
        <v>284</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309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309</v>
      </c>
      <c r="BM91" s="215" t="s">
        <v>1271</v>
      </c>
    </row>
    <row r="92" s="2" customFormat="1" ht="37.8" customHeight="1">
      <c r="A92" s="38"/>
      <c r="B92" s="39"/>
      <c r="C92" s="204" t="s">
        <v>161</v>
      </c>
      <c r="D92" s="204" t="s">
        <v>162</v>
      </c>
      <c r="E92" s="205" t="s">
        <v>1272</v>
      </c>
      <c r="F92" s="206" t="s">
        <v>1273</v>
      </c>
      <c r="G92" s="207" t="s">
        <v>1261</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309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309</v>
      </c>
      <c r="BM92" s="215" t="s">
        <v>1274</v>
      </c>
    </row>
    <row r="93" s="2" customFormat="1">
      <c r="A93" s="38"/>
      <c r="B93" s="39"/>
      <c r="C93" s="40"/>
      <c r="D93" s="217" t="s">
        <v>170</v>
      </c>
      <c r="E93" s="40"/>
      <c r="F93" s="218" t="s">
        <v>1275</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1276</v>
      </c>
      <c r="F94" s="206" t="s">
        <v>1277</v>
      </c>
      <c r="G94" s="207" t="s">
        <v>284</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309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309</v>
      </c>
      <c r="BM94" s="215" t="s">
        <v>1278</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443</v>
      </c>
      <c r="D96" s="204" t="s">
        <v>162</v>
      </c>
      <c r="E96" s="205" t="s">
        <v>1279</v>
      </c>
      <c r="F96" s="206" t="s">
        <v>1280</v>
      </c>
      <c r="G96" s="207" t="s">
        <v>742</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309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309</v>
      </c>
      <c r="BM96" s="215" t="s">
        <v>1281</v>
      </c>
    </row>
    <row r="97" s="2" customFormat="1">
      <c r="A97" s="38"/>
      <c r="B97" s="39"/>
      <c r="C97" s="40"/>
      <c r="D97" s="217" t="s">
        <v>170</v>
      </c>
      <c r="E97" s="40"/>
      <c r="F97" s="218" t="s">
        <v>1282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1283</v>
      </c>
      <c r="F98" s="206" t="s">
        <v>1284</v>
      </c>
      <c r="G98" s="207" t="s">
        <v>645</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309</v>
      </c>
      <c r="BM98" s="215" t="s">
        <v>1285</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1289</v>
      </c>
      <c r="F101" s="206" t="s">
        <v>1290</v>
      </c>
      <c r="G101" s="207" t="s">
        <v>284</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309</v>
      </c>
      <c r="BM101" s="215" t="s">
        <v>1291</v>
      </c>
    </row>
    <row r="102" s="2" customFormat="1" ht="24.15" customHeight="1">
      <c r="A102" s="38"/>
      <c r="B102" s="39"/>
      <c r="C102" s="204" t="s">
        <v>195</v>
      </c>
      <c r="D102" s="204" t="s">
        <v>162</v>
      </c>
      <c r="E102" s="205" t="s">
        <v>1292</v>
      </c>
      <c r="F102" s="206" t="s">
        <v>1293</v>
      </c>
      <c r="G102" s="207" t="s">
        <v>284</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309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309</v>
      </c>
      <c r="BM102" s="215" t="s">
        <v>1294</v>
      </c>
    </row>
    <row r="103" s="2" customFormat="1" ht="49.05" customHeight="1">
      <c r="A103" s="38"/>
      <c r="B103" s="39"/>
      <c r="C103" s="204" t="s">
        <v>204</v>
      </c>
      <c r="D103" s="204" t="s">
        <v>162</v>
      </c>
      <c r="E103" s="205" t="s">
        <v>1295</v>
      </c>
      <c r="F103" s="206" t="s">
        <v>1296</v>
      </c>
      <c r="G103" s="207" t="s">
        <v>284</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309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309</v>
      </c>
      <c r="BM103" s="215" t="s">
        <v>1297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218</v>
      </c>
      <c r="D105" s="204" t="s">
        <v>162</v>
      </c>
      <c r="E105" s="205" t="s">
        <v>1299</v>
      </c>
      <c r="F105" s="206" t="s">
        <v>1300</v>
      </c>
      <c r="G105" s="207" t="s">
        <v>645</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309</v>
      </c>
      <c r="BM105" s="215" t="s">
        <v>1301</v>
      </c>
    </row>
    <row r="106" s="2" customFormat="1">
      <c r="A106" s="38"/>
      <c r="B106" s="39"/>
      <c r="C106" s="40"/>
      <c r="D106" s="217" t="s">
        <v>170</v>
      </c>
      <c r="E106" s="40"/>
      <c r="F106" s="218" t="s">
        <v>686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99</v>
      </c>
      <c r="D108" s="204" t="s">
        <v>162</v>
      </c>
      <c r="E108" s="205" t="s">
        <v>1304</v>
      </c>
      <c r="F108" s="206" t="s">
        <v>1305</v>
      </c>
      <c r="G108" s="207" t="s">
        <v>818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309</v>
      </c>
      <c r="BM108" s="215" t="s">
        <v>1306</v>
      </c>
    </row>
    <row r="109" s="2" customFormat="1" ht="24.15" customHeight="1">
      <c r="A109" s="38"/>
      <c r="B109" s="39"/>
      <c r="C109" s="204" t="s">
        <v>102</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309</v>
      </c>
      <c r="BM109" s="215" t="s">
        <v>1309</v>
      </c>
    </row>
    <row r="110" s="2" customFormat="1" ht="37.8" customHeight="1">
      <c r="A110" s="38"/>
      <c r="B110" s="39"/>
      <c r="C110" s="204" t="s">
        <v>105</v>
      </c>
      <c r="D110" s="204" t="s">
        <v>162</v>
      </c>
      <c r="E110" s="205" t="s">
        <v>1310</v>
      </c>
      <c r="F110" s="206" t="s">
        <v>1311</v>
      </c>
      <c r="G110" s="207" t="s">
        <v>742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309</v>
      </c>
      <c r="BM110" s="215" t="s">
        <v>1312</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1314</v>
      </c>
      <c r="F112" s="206" t="s">
        <v>1315</v>
      </c>
      <c r="G112" s="207" t="s">
        <v>742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309</v>
      </c>
      <c r="BM112" s="215" t="s">
        <v>1316</v>
      </c>
    </row>
    <row r="113" s="2" customFormat="1" ht="14.4" customHeight="1">
      <c r="A113" s="38"/>
      <c r="B113" s="39"/>
      <c r="C113" s="204" t="s">
        <v>111</v>
      </c>
      <c r="D113" s="204" t="s">
        <v>162</v>
      </c>
      <c r="E113" s="205" t="s">
        <v>1317</v>
      </c>
      <c r="F113" s="206" t="s">
        <v>1318</v>
      </c>
      <c r="G113" s="207" t="s">
        <v>742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309</v>
      </c>
      <c r="BM113" s="215" t="s">
        <v>1319</v>
      </c>
    </row>
    <row r="114" s="2" customFormat="1" ht="24.15" customHeight="1">
      <c r="A114" s="38"/>
      <c r="B114" s="39"/>
      <c r="C114" s="204" t="s">
        <v>8</v>
      </c>
      <c r="D114" s="204" t="s">
        <v>162</v>
      </c>
      <c r="E114" s="205" t="s">
        <v>1320</v>
      </c>
      <c r="F114" s="206" t="s">
        <v>1321</v>
      </c>
      <c r="G114" s="207" t="s">
        <v>742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309</v>
      </c>
      <c r="BM114" s="215" t="s">
        <v>1322</v>
      </c>
    </row>
    <row r="115" s="2" customFormat="1" ht="24.15" customHeight="1">
      <c r="A115" s="38"/>
      <c r="B115" s="39"/>
      <c r="C115" s="204" t="s">
        <v>309</v>
      </c>
      <c r="D115" s="204" t="s">
        <v>162</v>
      </c>
      <c r="E115" s="205" t="s">
        <v>1323</v>
      </c>
      <c r="F115" s="206" t="s">
        <v>1324</v>
      </c>
      <c r="G115" s="207" t="s">
        <v>742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309</v>
      </c>
      <c r="BM115" s="215" t="s">
        <v>1325</v>
      </c>
    </row>
    <row r="116" s="2" customFormat="1" ht="24.15" customHeight="1">
      <c r="A116" s="38"/>
      <c r="B116" s="39"/>
      <c r="C116" s="204" t="s">
        <v>314</v>
      </c>
      <c r="D116" s="204" t="s">
        <v>162</v>
      </c>
      <c r="E116" s="205" t="s">
        <v>1326</v>
      </c>
      <c r="F116" s="206" t="s">
        <v>1327</v>
      </c>
      <c r="G116" s="207" t="s">
        <v>742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309</v>
      </c>
      <c r="BM116" s="215" t="s">
        <v>1328</v>
      </c>
    </row>
    <row r="117" s="2" customFormat="1" ht="24.15" customHeight="1">
      <c r="A117" s="38"/>
      <c r="B117" s="39"/>
      <c r="C117" s="204" t="s">
        <v>241</v>
      </c>
      <c r="D117" s="204" t="s">
        <v>162</v>
      </c>
      <c r="E117" s="205" t="s">
        <v>1329</v>
      </c>
      <c r="F117" s="206" t="s">
        <v>1330</v>
      </c>
      <c r="G117" s="207" t="s">
        <v>742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309</v>
      </c>
      <c r="BM117" s="215" t="s">
        <v>1331</v>
      </c>
    </row>
    <row r="118" s="2" customFormat="1" ht="24.15" customHeight="1">
      <c r="A118" s="38"/>
      <c r="B118" s="39"/>
      <c r="C118" s="204" t="s">
        <v>318</v>
      </c>
      <c r="D118" s="204" t="s">
        <v>162</v>
      </c>
      <c r="E118" s="205" t="s">
        <v>1332</v>
      </c>
      <c r="F118" s="206" t="s">
        <v>1333</v>
      </c>
      <c r="G118" s="207" t="s">
        <v>742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309</v>
      </c>
      <c r="BM118" s="215" t="s">
        <v>1334</v>
      </c>
    </row>
    <row r="119" s="2" customFormat="1" ht="24.15" customHeight="1">
      <c r="A119" s="38"/>
      <c r="B119" s="39"/>
      <c r="C119" s="204" t="s">
        <v>333</v>
      </c>
      <c r="D119" s="204" t="s">
        <v>162</v>
      </c>
      <c r="E119" s="205" t="s">
        <v>1335</v>
      </c>
      <c r="F119" s="206" t="s">
        <v>1336</v>
      </c>
      <c r="G119" s="207" t="s">
        <v>742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309</v>
      </c>
      <c r="BM119" s="215" t="s">
        <v>1337</v>
      </c>
    </row>
    <row r="120" s="2" customFormat="1" ht="24.15" customHeight="1">
      <c r="A120" s="38"/>
      <c r="B120" s="39"/>
      <c r="C120" s="204" t="s">
        <v>114</v>
      </c>
      <c r="D120" s="204" t="s">
        <v>162</v>
      </c>
      <c r="E120" s="205" t="s">
        <v>1338</v>
      </c>
      <c r="F120" s="206" t="s">
        <v>1339</v>
      </c>
      <c r="G120" s="207" t="s">
        <v>742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309</v>
      </c>
      <c r="BM120" s="215" t="s">
        <v>1340</v>
      </c>
    </row>
    <row r="121" s="2" customFormat="1" ht="24.15" customHeight="1">
      <c r="A121" s="38"/>
      <c r="B121" s="39"/>
      <c r="C121" s="204" t="s">
        <v>7</v>
      </c>
      <c r="D121" s="204" t="s">
        <v>162</v>
      </c>
      <c r="E121" s="205" t="s">
        <v>1341</v>
      </c>
      <c r="F121" s="206" t="s">
        <v>1342</v>
      </c>
      <c r="G121" s="207" t="s">
        <v>742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309</v>
      </c>
      <c r="BM121" s="215" t="s">
        <v>1343</v>
      </c>
    </row>
    <row r="122" s="2" customFormat="1" ht="37.8" customHeight="1">
      <c r="A122" s="38"/>
      <c r="B122" s="39"/>
      <c r="C122" s="204" t="s">
        <v>346</v>
      </c>
      <c r="D122" s="204" t="s">
        <v>162</v>
      </c>
      <c r="E122" s="205" t="s">
        <v>1344</v>
      </c>
      <c r="F122" s="206" t="s">
        <v>1345</v>
      </c>
      <c r="G122" s="207" t="s">
        <v>742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309</v>
      </c>
      <c r="BM122" s="215" t="s">
        <v>1346</v>
      </c>
    </row>
    <row r="123" s="2" customFormat="1" ht="37.8" customHeight="1">
      <c r="A123" s="38"/>
      <c r="B123" s="39"/>
      <c r="C123" s="204" t="s">
        <v>351</v>
      </c>
      <c r="D123" s="204" t="s">
        <v>162</v>
      </c>
      <c r="E123" s="205" t="s">
        <v>1347</v>
      </c>
      <c r="F123" s="206" t="s">
        <v>1348</v>
      </c>
      <c r="G123" s="207" t="s">
        <v>742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309</v>
      </c>
      <c r="BM123" s="215" t="s">
        <v>1349</v>
      </c>
    </row>
    <row r="124" s="2" customFormat="1" ht="37.8" customHeight="1">
      <c r="A124" s="38"/>
      <c r="B124" s="39"/>
      <c r="C124" s="204" t="s">
        <v>363</v>
      </c>
      <c r="D124" s="204" t="s">
        <v>162</v>
      </c>
      <c r="E124" s="205" t="s">
        <v>1350</v>
      </c>
      <c r="F124" s="206" t="s">
        <v>1351</v>
      </c>
      <c r="G124" s="207" t="s">
        <v>645</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309</v>
      </c>
      <c r="BM124" s="215" t="s">
        <v>1352</v>
      </c>
    </row>
    <row r="125" s="2" customFormat="1">
      <c r="A125" s="38"/>
      <c r="B125" s="39"/>
      <c r="C125" s="40"/>
      <c r="D125" s="217" t="s">
        <v>170</v>
      </c>
      <c r="E125" s="40"/>
      <c r="F125" s="218" t="s">
        <v>763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1355</v>
      </c>
      <c r="F127" s="206" t="s">
        <v>1356</v>
      </c>
      <c r="G127" s="207" t="s">
        <v>742</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309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309</v>
      </c>
      <c r="BM127" s="215" t="s">
        <v>1357</v>
      </c>
    </row>
    <row r="128" s="2" customFormat="1" ht="49.05" customHeight="1">
      <c r="A128" s="38"/>
      <c r="B128" s="39"/>
      <c r="C128" s="204" t="s">
        <v>407</v>
      </c>
      <c r="D128" s="204" t="s">
        <v>162</v>
      </c>
      <c r="E128" s="205" t="s">
        <v>1358</v>
      </c>
      <c r="F128" s="206" t="s">
        <v>1359</v>
      </c>
      <c r="G128" s="207" t="s">
        <v>742</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309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309</v>
      </c>
      <c r="BM128" s="215" t="s">
        <v>1360</v>
      </c>
    </row>
    <row r="129" s="2" customFormat="1" ht="49.05" customHeight="1">
      <c r="A129" s="38"/>
      <c r="B129" s="39"/>
      <c r="C129" s="204" t="s">
        <v>414</v>
      </c>
      <c r="D129" s="204" t="s">
        <v>162</v>
      </c>
      <c r="E129" s="205" t="s">
        <v>1361</v>
      </c>
      <c r="F129" s="206" t="s">
        <v>1362</v>
      </c>
      <c r="G129" s="207" t="s">
        <v>742</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309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309</v>
      </c>
      <c r="BM129" s="215" t="s">
        <v>1363</v>
      </c>
    </row>
    <row r="130" s="2" customFormat="1" ht="24.15" customHeight="1">
      <c r="A130" s="38"/>
      <c r="B130" s="39"/>
      <c r="C130" s="204" t="s">
        <v>1054</v>
      </c>
      <c r="D130" s="204" t="s">
        <v>162</v>
      </c>
      <c r="E130" s="205" t="s">
        <v>1364</v>
      </c>
      <c r="F130" s="206" t="s">
        <v>1365</v>
      </c>
      <c r="G130" s="207" t="s">
        <v>742</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1366</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399</v>
      </c>
      <c r="D132" s="204" t="s">
        <v>162</v>
      </c>
      <c r="E132" s="205" t="s">
        <v>1368</v>
      </c>
      <c r="F132" s="206" t="s">
        <v>1369</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309</v>
      </c>
      <c r="BM132" s="215" t="s">
        <v>1370</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403</v>
      </c>
      <c r="D134" s="204" t="s">
        <v>162</v>
      </c>
      <c r="E134" s="205" t="s">
        <v>1372</v>
      </c>
      <c r="F134" s="206" t="s">
        <v>1373</v>
      </c>
      <c r="G134" s="207" t="s">
        <v>526</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309</v>
      </c>
      <c r="BM134" s="215" t="s">
        <v>1374</v>
      </c>
    </row>
    <row r="135" s="2" customFormat="1">
      <c r="A135" s="38"/>
      <c r="B135" s="39"/>
      <c r="C135" s="40"/>
      <c r="D135" s="217" t="s">
        <v>170</v>
      </c>
      <c r="E135" s="40"/>
      <c r="F135" s="218" t="s">
        <v>1228</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XgKh61X5d1b8nIxrFGIAY/6lyNrvgjZnnTgYfmv+pBl1G+htU3JDenx0HksXUVOGHze331te5sXyERQD/UIng==" hashValue="KULARfhx3+bIw7QXjatlKgpciXMR+JKbFPlEFarZetylQ/ROoR7g+tVBut0enWZl/FzjMUTbMq3pkZzUVtni/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273/6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273/6</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633</v>
      </c>
      <c r="F85" s="191" t="s">
        <v>634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309</v>
      </c>
      <c r="BM87" s="215" t="s">
        <v>1377</v>
      </c>
    </row>
    <row r="88" s="2" customFormat="1" ht="24.15" customHeight="1">
      <c r="A88" s="38"/>
      <c r="B88" s="39"/>
      <c r="C88" s="204" t="s">
        <v>159</v>
      </c>
      <c r="D88" s="204" t="s">
        <v>162</v>
      </c>
      <c r="E88" s="205" t="s">
        <v>1279</v>
      </c>
      <c r="F88" s="206" t="s">
        <v>1280</v>
      </c>
      <c r="G88" s="207" t="s">
        <v>742</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309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309</v>
      </c>
      <c r="BM88" s="215" t="s">
        <v>1378</v>
      </c>
    </row>
    <row r="89" s="2" customFormat="1">
      <c r="A89" s="38"/>
      <c r="B89" s="39"/>
      <c r="C89" s="40"/>
      <c r="D89" s="217" t="s">
        <v>170</v>
      </c>
      <c r="E89" s="40"/>
      <c r="F89" s="218" t="s">
        <v>1282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1263</v>
      </c>
      <c r="F90" s="206" t="s">
        <v>1264</v>
      </c>
      <c r="G90" s="207" t="s">
        <v>1261</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309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309</v>
      </c>
      <c r="BM90" s="215" t="s">
        <v>1379</v>
      </c>
    </row>
    <row r="91" s="2" customFormat="1">
      <c r="A91" s="38"/>
      <c r="B91" s="39"/>
      <c r="C91" s="40"/>
      <c r="D91" s="217" t="s">
        <v>170</v>
      </c>
      <c r="E91" s="40"/>
      <c r="F91" s="218" t="s">
        <v>1266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1267</v>
      </c>
      <c r="E92" s="40"/>
      <c r="F92" s="218" t="s">
        <v>1268</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1267</v>
      </c>
      <c r="AU92" s="17" t="s">
        <v>168</v>
      </c>
    </row>
    <row r="93" s="2" customFormat="1" ht="14.4" customHeight="1">
      <c r="A93" s="38"/>
      <c r="B93" s="39"/>
      <c r="C93" s="204" t="s">
        <v>161</v>
      </c>
      <c r="D93" s="204" t="s">
        <v>162</v>
      </c>
      <c r="E93" s="205" t="s">
        <v>1269</v>
      </c>
      <c r="F93" s="206" t="s">
        <v>1270</v>
      </c>
      <c r="G93" s="207" t="s">
        <v>284</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309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309</v>
      </c>
      <c r="BM93" s="215" t="s">
        <v>1380</v>
      </c>
    </row>
    <row r="94" s="2" customFormat="1" ht="37.8" customHeight="1">
      <c r="A94" s="38"/>
      <c r="B94" s="39"/>
      <c r="C94" s="204" t="s">
        <v>167</v>
      </c>
      <c r="D94" s="204" t="s">
        <v>162</v>
      </c>
      <c r="E94" s="205" t="s">
        <v>1272</v>
      </c>
      <c r="F94" s="206" t="s">
        <v>1273</v>
      </c>
      <c r="G94" s="207" t="s">
        <v>1261</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309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309</v>
      </c>
      <c r="BM94" s="215" t="s">
        <v>1381</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1276</v>
      </c>
      <c r="F96" s="206" t="s">
        <v>1277</v>
      </c>
      <c r="G96" s="207" t="s">
        <v>284</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309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309</v>
      </c>
      <c r="BM96" s="215" t="s">
        <v>1382</v>
      </c>
    </row>
    <row r="97" s="2" customFormat="1">
      <c r="A97" s="38"/>
      <c r="B97" s="39"/>
      <c r="C97" s="40"/>
      <c r="D97" s="217" t="s">
        <v>170</v>
      </c>
      <c r="E97" s="40"/>
      <c r="F97" s="218" t="s">
        <v>1275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195</v>
      </c>
      <c r="D98" s="204" t="s">
        <v>162</v>
      </c>
      <c r="E98" s="205" t="s">
        <v>1283</v>
      </c>
      <c r="F98" s="206" t="s">
        <v>1284</v>
      </c>
      <c r="G98" s="207" t="s">
        <v>645</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309</v>
      </c>
      <c r="BM98" s="215" t="s">
        <v>1383</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204</v>
      </c>
      <c r="D101" s="204" t="s">
        <v>162</v>
      </c>
      <c r="E101" s="205" t="s">
        <v>1289</v>
      </c>
      <c r="F101" s="206" t="s">
        <v>1290</v>
      </c>
      <c r="G101" s="207" t="s">
        <v>284</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309</v>
      </c>
      <c r="BM101" s="215" t="s">
        <v>1384</v>
      </c>
    </row>
    <row r="102" s="2" customFormat="1" ht="24.15" customHeight="1">
      <c r="A102" s="38"/>
      <c r="B102" s="39"/>
      <c r="C102" s="204" t="s">
        <v>218</v>
      </c>
      <c r="D102" s="204" t="s">
        <v>162</v>
      </c>
      <c r="E102" s="205" t="s">
        <v>1292</v>
      </c>
      <c r="F102" s="206" t="s">
        <v>1293</v>
      </c>
      <c r="G102" s="207" t="s">
        <v>284</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309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309</v>
      </c>
      <c r="BM102" s="215" t="s">
        <v>1385</v>
      </c>
    </row>
    <row r="103" s="2" customFormat="1" ht="49.05" customHeight="1">
      <c r="A103" s="38"/>
      <c r="B103" s="39"/>
      <c r="C103" s="204" t="s">
        <v>99</v>
      </c>
      <c r="D103" s="204" t="s">
        <v>162</v>
      </c>
      <c r="E103" s="205" t="s">
        <v>1295</v>
      </c>
      <c r="F103" s="206" t="s">
        <v>1296</v>
      </c>
      <c r="G103" s="207" t="s">
        <v>284</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309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309</v>
      </c>
      <c r="BM103" s="215" t="s">
        <v>1386</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1299</v>
      </c>
      <c r="F105" s="206" t="s">
        <v>1300</v>
      </c>
      <c r="G105" s="207" t="s">
        <v>645</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309</v>
      </c>
      <c r="BM105" s="215" t="s">
        <v>1387</v>
      </c>
    </row>
    <row r="106" s="2" customFormat="1">
      <c r="A106" s="38"/>
      <c r="B106" s="39"/>
      <c r="C106" s="40"/>
      <c r="D106" s="217" t="s">
        <v>170</v>
      </c>
      <c r="E106" s="40"/>
      <c r="F106" s="218" t="s">
        <v>686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1304</v>
      </c>
      <c r="F108" s="206" t="s">
        <v>1305</v>
      </c>
      <c r="G108" s="207" t="s">
        <v>818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309</v>
      </c>
      <c r="BM108" s="215" t="s">
        <v>1388</v>
      </c>
    </row>
    <row r="109" s="2" customFormat="1" ht="24.15" customHeight="1">
      <c r="A109" s="38"/>
      <c r="B109" s="39"/>
      <c r="C109" s="204" t="s">
        <v>108</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309</v>
      </c>
      <c r="BM109" s="215" t="s">
        <v>1389</v>
      </c>
    </row>
    <row r="110" s="2" customFormat="1" ht="37.8" customHeight="1">
      <c r="A110" s="38"/>
      <c r="B110" s="39"/>
      <c r="C110" s="204" t="s">
        <v>111</v>
      </c>
      <c r="D110" s="204" t="s">
        <v>162</v>
      </c>
      <c r="E110" s="205" t="s">
        <v>1310</v>
      </c>
      <c r="F110" s="206" t="s">
        <v>1311</v>
      </c>
      <c r="G110" s="207" t="s">
        <v>742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309</v>
      </c>
      <c r="BM110" s="215" t="s">
        <v>1390</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1314</v>
      </c>
      <c r="F112" s="206" t="s">
        <v>1315</v>
      </c>
      <c r="G112" s="207" t="s">
        <v>742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309</v>
      </c>
      <c r="BM112" s="215" t="s">
        <v>1391</v>
      </c>
    </row>
    <row r="113" s="2" customFormat="1" ht="14.4" customHeight="1">
      <c r="A113" s="38"/>
      <c r="B113" s="39"/>
      <c r="C113" s="204" t="s">
        <v>309</v>
      </c>
      <c r="D113" s="204" t="s">
        <v>162</v>
      </c>
      <c r="E113" s="205" t="s">
        <v>1317</v>
      </c>
      <c r="F113" s="206" t="s">
        <v>1318</v>
      </c>
      <c r="G113" s="207" t="s">
        <v>742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309</v>
      </c>
      <c r="BM113" s="215" t="s">
        <v>1392</v>
      </c>
    </row>
    <row r="114" s="2" customFormat="1" ht="24.15" customHeight="1">
      <c r="A114" s="38"/>
      <c r="B114" s="39"/>
      <c r="C114" s="204" t="s">
        <v>314</v>
      </c>
      <c r="D114" s="204" t="s">
        <v>162</v>
      </c>
      <c r="E114" s="205" t="s">
        <v>1320</v>
      </c>
      <c r="F114" s="206" t="s">
        <v>1321</v>
      </c>
      <c r="G114" s="207" t="s">
        <v>742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309</v>
      </c>
      <c r="BM114" s="215" t="s">
        <v>1393</v>
      </c>
    </row>
    <row r="115" s="2" customFormat="1" ht="24.15" customHeight="1">
      <c r="A115" s="38"/>
      <c r="B115" s="39"/>
      <c r="C115" s="204" t="s">
        <v>318</v>
      </c>
      <c r="D115" s="204" t="s">
        <v>162</v>
      </c>
      <c r="E115" s="205" t="s">
        <v>1323</v>
      </c>
      <c r="F115" s="206" t="s">
        <v>1324</v>
      </c>
      <c r="G115" s="207" t="s">
        <v>742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309</v>
      </c>
      <c r="BM115" s="215" t="s">
        <v>1394</v>
      </c>
    </row>
    <row r="116" s="2" customFormat="1" ht="24.15" customHeight="1">
      <c r="A116" s="38"/>
      <c r="B116" s="39"/>
      <c r="C116" s="204" t="s">
        <v>333</v>
      </c>
      <c r="D116" s="204" t="s">
        <v>162</v>
      </c>
      <c r="E116" s="205" t="s">
        <v>1326</v>
      </c>
      <c r="F116" s="206" t="s">
        <v>1327</v>
      </c>
      <c r="G116" s="207" t="s">
        <v>742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309</v>
      </c>
      <c r="BM116" s="215" t="s">
        <v>1395</v>
      </c>
    </row>
    <row r="117" s="2" customFormat="1" ht="24.15" customHeight="1">
      <c r="A117" s="38"/>
      <c r="B117" s="39"/>
      <c r="C117" s="204" t="s">
        <v>114</v>
      </c>
      <c r="D117" s="204" t="s">
        <v>162</v>
      </c>
      <c r="E117" s="205" t="s">
        <v>1329</v>
      </c>
      <c r="F117" s="206" t="s">
        <v>1330</v>
      </c>
      <c r="G117" s="207" t="s">
        <v>742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309</v>
      </c>
      <c r="BM117" s="215" t="s">
        <v>1396</v>
      </c>
    </row>
    <row r="118" s="2" customFormat="1" ht="24.15" customHeight="1">
      <c r="A118" s="38"/>
      <c r="B118" s="39"/>
      <c r="C118" s="204" t="s">
        <v>7</v>
      </c>
      <c r="D118" s="204" t="s">
        <v>162</v>
      </c>
      <c r="E118" s="205" t="s">
        <v>1332</v>
      </c>
      <c r="F118" s="206" t="s">
        <v>1333</v>
      </c>
      <c r="G118" s="207" t="s">
        <v>742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309</v>
      </c>
      <c r="BM118" s="215" t="s">
        <v>1397</v>
      </c>
    </row>
    <row r="119" s="2" customFormat="1" ht="24.15" customHeight="1">
      <c r="A119" s="38"/>
      <c r="B119" s="39"/>
      <c r="C119" s="204" t="s">
        <v>346</v>
      </c>
      <c r="D119" s="204" t="s">
        <v>162</v>
      </c>
      <c r="E119" s="205" t="s">
        <v>1335</v>
      </c>
      <c r="F119" s="206" t="s">
        <v>1336</v>
      </c>
      <c r="G119" s="207" t="s">
        <v>742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309</v>
      </c>
      <c r="BM119" s="215" t="s">
        <v>1398</v>
      </c>
    </row>
    <row r="120" s="2" customFormat="1" ht="24.15" customHeight="1">
      <c r="A120" s="38"/>
      <c r="B120" s="39"/>
      <c r="C120" s="204" t="s">
        <v>351</v>
      </c>
      <c r="D120" s="204" t="s">
        <v>162</v>
      </c>
      <c r="E120" s="205" t="s">
        <v>1338</v>
      </c>
      <c r="F120" s="206" t="s">
        <v>1339</v>
      </c>
      <c r="G120" s="207" t="s">
        <v>742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309</v>
      </c>
      <c r="BM120" s="215" t="s">
        <v>1399</v>
      </c>
    </row>
    <row r="121" s="2" customFormat="1" ht="24.15" customHeight="1">
      <c r="A121" s="38"/>
      <c r="B121" s="39"/>
      <c r="C121" s="204" t="s">
        <v>363</v>
      </c>
      <c r="D121" s="204" t="s">
        <v>162</v>
      </c>
      <c r="E121" s="205" t="s">
        <v>1341</v>
      </c>
      <c r="F121" s="206" t="s">
        <v>1342</v>
      </c>
      <c r="G121" s="207" t="s">
        <v>742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309</v>
      </c>
      <c r="BM121" s="215" t="s">
        <v>1400</v>
      </c>
    </row>
    <row r="122" s="2" customFormat="1" ht="37.8" customHeight="1">
      <c r="A122" s="38"/>
      <c r="B122" s="39"/>
      <c r="C122" s="204" t="s">
        <v>373</v>
      </c>
      <c r="D122" s="204" t="s">
        <v>162</v>
      </c>
      <c r="E122" s="205" t="s">
        <v>1344</v>
      </c>
      <c r="F122" s="206" t="s">
        <v>1345</v>
      </c>
      <c r="G122" s="207" t="s">
        <v>742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309</v>
      </c>
      <c r="BM122" s="215" t="s">
        <v>1401</v>
      </c>
    </row>
    <row r="123" s="2" customFormat="1" ht="37.8" customHeight="1">
      <c r="A123" s="38"/>
      <c r="B123" s="39"/>
      <c r="C123" s="204" t="s">
        <v>375</v>
      </c>
      <c r="D123" s="204" t="s">
        <v>162</v>
      </c>
      <c r="E123" s="205" t="s">
        <v>1347</v>
      </c>
      <c r="F123" s="206" t="s">
        <v>1348</v>
      </c>
      <c r="G123" s="207" t="s">
        <v>742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309</v>
      </c>
      <c r="BM123" s="215" t="s">
        <v>1402</v>
      </c>
    </row>
    <row r="124" s="2" customFormat="1" ht="37.8" customHeight="1">
      <c r="A124" s="38"/>
      <c r="B124" s="39"/>
      <c r="C124" s="204" t="s">
        <v>378</v>
      </c>
      <c r="D124" s="204" t="s">
        <v>162</v>
      </c>
      <c r="E124" s="205" t="s">
        <v>1350</v>
      </c>
      <c r="F124" s="206" t="s">
        <v>1351</v>
      </c>
      <c r="G124" s="207" t="s">
        <v>645</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309</v>
      </c>
      <c r="BM124" s="215" t="s">
        <v>1403</v>
      </c>
    </row>
    <row r="125" s="2" customFormat="1">
      <c r="A125" s="38"/>
      <c r="B125" s="39"/>
      <c r="C125" s="40"/>
      <c r="D125" s="217" t="s">
        <v>170</v>
      </c>
      <c r="E125" s="40"/>
      <c r="F125" s="218" t="s">
        <v>763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385</v>
      </c>
      <c r="D127" s="204" t="s">
        <v>162</v>
      </c>
      <c r="E127" s="205" t="s">
        <v>1404</v>
      </c>
      <c r="F127" s="206" t="s">
        <v>1405</v>
      </c>
      <c r="G127" s="207" t="s">
        <v>742</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309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309</v>
      </c>
      <c r="BM127" s="215" t="s">
        <v>1406</v>
      </c>
    </row>
    <row r="128" s="2" customFormat="1" ht="37.8" customHeight="1">
      <c r="A128" s="38"/>
      <c r="B128" s="39"/>
      <c r="C128" s="204" t="s">
        <v>388</v>
      </c>
      <c r="D128" s="204" t="s">
        <v>162</v>
      </c>
      <c r="E128" s="205" t="s">
        <v>1407</v>
      </c>
      <c r="F128" s="206" t="s">
        <v>1408</v>
      </c>
      <c r="G128" s="207" t="s">
        <v>742</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309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309</v>
      </c>
      <c r="BM128" s="215" t="s">
        <v>1409</v>
      </c>
    </row>
    <row r="129" s="2" customFormat="1" ht="49.05" customHeight="1">
      <c r="A129" s="38"/>
      <c r="B129" s="39"/>
      <c r="C129" s="204" t="s">
        <v>117</v>
      </c>
      <c r="D129" s="204" t="s">
        <v>162</v>
      </c>
      <c r="E129" s="205" t="s">
        <v>1358</v>
      </c>
      <c r="F129" s="206" t="s">
        <v>1359</v>
      </c>
      <c r="G129" s="207" t="s">
        <v>742</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309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309</v>
      </c>
      <c r="BM129" s="215" t="s">
        <v>1410</v>
      </c>
    </row>
    <row r="130" s="2" customFormat="1" ht="24.15" customHeight="1">
      <c r="A130" s="38"/>
      <c r="B130" s="39"/>
      <c r="C130" s="204" t="s">
        <v>1054</v>
      </c>
      <c r="D130" s="204" t="s">
        <v>162</v>
      </c>
      <c r="E130" s="205" t="s">
        <v>1411</v>
      </c>
      <c r="F130" s="206" t="s">
        <v>1412</v>
      </c>
      <c r="G130" s="207" t="s">
        <v>742</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1413</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399</v>
      </c>
      <c r="D132" s="204" t="s">
        <v>162</v>
      </c>
      <c r="E132" s="205" t="s">
        <v>1368</v>
      </c>
      <c r="F132" s="206" t="s">
        <v>1369</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309</v>
      </c>
      <c r="BM132" s="215" t="s">
        <v>1414</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403</v>
      </c>
      <c r="D134" s="204" t="s">
        <v>162</v>
      </c>
      <c r="E134" s="205" t="s">
        <v>1372</v>
      </c>
      <c r="F134" s="206" t="s">
        <v>1373</v>
      </c>
      <c r="G134" s="207" t="s">
        <v>526</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309</v>
      </c>
      <c r="BM134" s="215" t="s">
        <v>1415</v>
      </c>
    </row>
    <row r="135" s="2" customFormat="1">
      <c r="A135" s="38"/>
      <c r="B135" s="39"/>
      <c r="C135" s="40"/>
      <c r="D135" s="217" t="s">
        <v>170</v>
      </c>
      <c r="E135" s="40"/>
      <c r="F135" s="218" t="s">
        <v>1228</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PNcf8iiog9xqdqvUPMjKfbeHPnFokuvShQRxSgpvvxWqXsjl0FhOQwWWpN9S1YFv2DsMiFILQG3gLYtrVPJQQQ==" hashValue="Xtt0OldtjHnhh0yXEVEtYRmiLUm61JNcQdB4i8S0AomfD6jLuYKe4TDZd1L7Q2rxbGegX8dhyGrpljNsB2nyI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273/6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273/6</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633</v>
      </c>
      <c r="F85" s="191" t="s">
        <v>634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309</v>
      </c>
      <c r="BM87" s="215" t="s">
        <v>1377</v>
      </c>
    </row>
    <row r="88" s="2" customFormat="1" ht="24.15" customHeight="1">
      <c r="A88" s="38"/>
      <c r="B88" s="39"/>
      <c r="C88" s="204" t="s">
        <v>159</v>
      </c>
      <c r="D88" s="204" t="s">
        <v>162</v>
      </c>
      <c r="E88" s="205" t="s">
        <v>1279</v>
      </c>
      <c r="F88" s="206" t="s">
        <v>1280</v>
      </c>
      <c r="G88" s="207" t="s">
        <v>742</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309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309</v>
      </c>
      <c r="BM88" s="215" t="s">
        <v>1378</v>
      </c>
    </row>
    <row r="89" s="2" customFormat="1">
      <c r="A89" s="38"/>
      <c r="B89" s="39"/>
      <c r="C89" s="40"/>
      <c r="D89" s="217" t="s">
        <v>170</v>
      </c>
      <c r="E89" s="40"/>
      <c r="F89" s="218" t="s">
        <v>1282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1263</v>
      </c>
      <c r="F90" s="206" t="s">
        <v>1264</v>
      </c>
      <c r="G90" s="207" t="s">
        <v>1261</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309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309</v>
      </c>
      <c r="BM90" s="215" t="s">
        <v>1379</v>
      </c>
    </row>
    <row r="91" s="2" customFormat="1">
      <c r="A91" s="38"/>
      <c r="B91" s="39"/>
      <c r="C91" s="40"/>
      <c r="D91" s="217" t="s">
        <v>170</v>
      </c>
      <c r="E91" s="40"/>
      <c r="F91" s="218" t="s">
        <v>1266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1267</v>
      </c>
      <c r="E92" s="40"/>
      <c r="F92" s="218" t="s">
        <v>1268</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1267</v>
      </c>
      <c r="AU92" s="17" t="s">
        <v>168</v>
      </c>
    </row>
    <row r="93" s="2" customFormat="1" ht="14.4" customHeight="1">
      <c r="A93" s="38"/>
      <c r="B93" s="39"/>
      <c r="C93" s="204" t="s">
        <v>161</v>
      </c>
      <c r="D93" s="204" t="s">
        <v>162</v>
      </c>
      <c r="E93" s="205" t="s">
        <v>1269</v>
      </c>
      <c r="F93" s="206" t="s">
        <v>1270</v>
      </c>
      <c r="G93" s="207" t="s">
        <v>284</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309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309</v>
      </c>
      <c r="BM93" s="215" t="s">
        <v>1380</v>
      </c>
    </row>
    <row r="94" s="2" customFormat="1" ht="37.8" customHeight="1">
      <c r="A94" s="38"/>
      <c r="B94" s="39"/>
      <c r="C94" s="204" t="s">
        <v>167</v>
      </c>
      <c r="D94" s="204" t="s">
        <v>162</v>
      </c>
      <c r="E94" s="205" t="s">
        <v>1272</v>
      </c>
      <c r="F94" s="206" t="s">
        <v>1273</v>
      </c>
      <c r="G94" s="207" t="s">
        <v>1261</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309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309</v>
      </c>
      <c r="BM94" s="215" t="s">
        <v>1381</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1276</v>
      </c>
      <c r="F96" s="206" t="s">
        <v>1277</v>
      </c>
      <c r="G96" s="207" t="s">
        <v>284</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309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309</v>
      </c>
      <c r="BM96" s="215" t="s">
        <v>1382</v>
      </c>
    </row>
    <row r="97" s="2" customFormat="1">
      <c r="A97" s="38"/>
      <c r="B97" s="39"/>
      <c r="C97" s="40"/>
      <c r="D97" s="217" t="s">
        <v>170</v>
      </c>
      <c r="E97" s="40"/>
      <c r="F97" s="218" t="s">
        <v>1275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195</v>
      </c>
      <c r="D98" s="204" t="s">
        <v>162</v>
      </c>
      <c r="E98" s="205" t="s">
        <v>1283</v>
      </c>
      <c r="F98" s="206" t="s">
        <v>1284</v>
      </c>
      <c r="G98" s="207" t="s">
        <v>645</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309</v>
      </c>
      <c r="BM98" s="215" t="s">
        <v>1383</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204</v>
      </c>
      <c r="D101" s="204" t="s">
        <v>162</v>
      </c>
      <c r="E101" s="205" t="s">
        <v>1289</v>
      </c>
      <c r="F101" s="206" t="s">
        <v>1290</v>
      </c>
      <c r="G101" s="207" t="s">
        <v>284</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309</v>
      </c>
      <c r="BM101" s="215" t="s">
        <v>1384</v>
      </c>
    </row>
    <row r="102" s="2" customFormat="1" ht="24.15" customHeight="1">
      <c r="A102" s="38"/>
      <c r="B102" s="39"/>
      <c r="C102" s="204" t="s">
        <v>218</v>
      </c>
      <c r="D102" s="204" t="s">
        <v>162</v>
      </c>
      <c r="E102" s="205" t="s">
        <v>1292</v>
      </c>
      <c r="F102" s="206" t="s">
        <v>1293</v>
      </c>
      <c r="G102" s="207" t="s">
        <v>284</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309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309</v>
      </c>
      <c r="BM102" s="215" t="s">
        <v>1385</v>
      </c>
    </row>
    <row r="103" s="2" customFormat="1" ht="49.05" customHeight="1">
      <c r="A103" s="38"/>
      <c r="B103" s="39"/>
      <c r="C103" s="204" t="s">
        <v>99</v>
      </c>
      <c r="D103" s="204" t="s">
        <v>162</v>
      </c>
      <c r="E103" s="205" t="s">
        <v>1295</v>
      </c>
      <c r="F103" s="206" t="s">
        <v>1296</v>
      </c>
      <c r="G103" s="207" t="s">
        <v>284</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309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309</v>
      </c>
      <c r="BM103" s="215" t="s">
        <v>1386</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1299</v>
      </c>
      <c r="F105" s="206" t="s">
        <v>1300</v>
      </c>
      <c r="G105" s="207" t="s">
        <v>645</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309</v>
      </c>
      <c r="BM105" s="215" t="s">
        <v>1387</v>
      </c>
    </row>
    <row r="106" s="2" customFormat="1">
      <c r="A106" s="38"/>
      <c r="B106" s="39"/>
      <c r="C106" s="40"/>
      <c r="D106" s="217" t="s">
        <v>170</v>
      </c>
      <c r="E106" s="40"/>
      <c r="F106" s="218" t="s">
        <v>686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1304</v>
      </c>
      <c r="F108" s="206" t="s">
        <v>1305</v>
      </c>
      <c r="G108" s="207" t="s">
        <v>818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309</v>
      </c>
      <c r="BM108" s="215" t="s">
        <v>1388</v>
      </c>
    </row>
    <row r="109" s="2" customFormat="1" ht="24.15" customHeight="1">
      <c r="A109" s="38"/>
      <c r="B109" s="39"/>
      <c r="C109" s="204" t="s">
        <v>108</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309</v>
      </c>
      <c r="BM109" s="215" t="s">
        <v>1389</v>
      </c>
    </row>
    <row r="110" s="2" customFormat="1" ht="37.8" customHeight="1">
      <c r="A110" s="38"/>
      <c r="B110" s="39"/>
      <c r="C110" s="204" t="s">
        <v>111</v>
      </c>
      <c r="D110" s="204" t="s">
        <v>162</v>
      </c>
      <c r="E110" s="205" t="s">
        <v>1310</v>
      </c>
      <c r="F110" s="206" t="s">
        <v>1311</v>
      </c>
      <c r="G110" s="207" t="s">
        <v>742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309</v>
      </c>
      <c r="BM110" s="215" t="s">
        <v>1390</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1314</v>
      </c>
      <c r="F112" s="206" t="s">
        <v>1315</v>
      </c>
      <c r="G112" s="207" t="s">
        <v>742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309</v>
      </c>
      <c r="BM112" s="215" t="s">
        <v>1391</v>
      </c>
    </row>
    <row r="113" s="2" customFormat="1" ht="14.4" customHeight="1">
      <c r="A113" s="38"/>
      <c r="B113" s="39"/>
      <c r="C113" s="204" t="s">
        <v>309</v>
      </c>
      <c r="D113" s="204" t="s">
        <v>162</v>
      </c>
      <c r="E113" s="205" t="s">
        <v>1317</v>
      </c>
      <c r="F113" s="206" t="s">
        <v>1318</v>
      </c>
      <c r="G113" s="207" t="s">
        <v>742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309</v>
      </c>
      <c r="BM113" s="215" t="s">
        <v>1392</v>
      </c>
    </row>
    <row r="114" s="2" customFormat="1" ht="24.15" customHeight="1">
      <c r="A114" s="38"/>
      <c r="B114" s="39"/>
      <c r="C114" s="204" t="s">
        <v>314</v>
      </c>
      <c r="D114" s="204" t="s">
        <v>162</v>
      </c>
      <c r="E114" s="205" t="s">
        <v>1320</v>
      </c>
      <c r="F114" s="206" t="s">
        <v>1321</v>
      </c>
      <c r="G114" s="207" t="s">
        <v>742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309</v>
      </c>
      <c r="BM114" s="215" t="s">
        <v>1393</v>
      </c>
    </row>
    <row r="115" s="2" customFormat="1" ht="24.15" customHeight="1">
      <c r="A115" s="38"/>
      <c r="B115" s="39"/>
      <c r="C115" s="204" t="s">
        <v>318</v>
      </c>
      <c r="D115" s="204" t="s">
        <v>162</v>
      </c>
      <c r="E115" s="205" t="s">
        <v>1323</v>
      </c>
      <c r="F115" s="206" t="s">
        <v>1324</v>
      </c>
      <c r="G115" s="207" t="s">
        <v>742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309</v>
      </c>
      <c r="BM115" s="215" t="s">
        <v>1394</v>
      </c>
    </row>
    <row r="116" s="2" customFormat="1" ht="24.15" customHeight="1">
      <c r="A116" s="38"/>
      <c r="B116" s="39"/>
      <c r="C116" s="204" t="s">
        <v>333</v>
      </c>
      <c r="D116" s="204" t="s">
        <v>162</v>
      </c>
      <c r="E116" s="205" t="s">
        <v>1326</v>
      </c>
      <c r="F116" s="206" t="s">
        <v>1327</v>
      </c>
      <c r="G116" s="207" t="s">
        <v>742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309</v>
      </c>
      <c r="BM116" s="215" t="s">
        <v>1395</v>
      </c>
    </row>
    <row r="117" s="2" customFormat="1" ht="24.15" customHeight="1">
      <c r="A117" s="38"/>
      <c r="B117" s="39"/>
      <c r="C117" s="204" t="s">
        <v>114</v>
      </c>
      <c r="D117" s="204" t="s">
        <v>162</v>
      </c>
      <c r="E117" s="205" t="s">
        <v>1329</v>
      </c>
      <c r="F117" s="206" t="s">
        <v>1330</v>
      </c>
      <c r="G117" s="207" t="s">
        <v>742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309</v>
      </c>
      <c r="BM117" s="215" t="s">
        <v>1396</v>
      </c>
    </row>
    <row r="118" s="2" customFormat="1" ht="24.15" customHeight="1">
      <c r="A118" s="38"/>
      <c r="B118" s="39"/>
      <c r="C118" s="204" t="s">
        <v>7</v>
      </c>
      <c r="D118" s="204" t="s">
        <v>162</v>
      </c>
      <c r="E118" s="205" t="s">
        <v>1332</v>
      </c>
      <c r="F118" s="206" t="s">
        <v>1333</v>
      </c>
      <c r="G118" s="207" t="s">
        <v>742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309</v>
      </c>
      <c r="BM118" s="215" t="s">
        <v>1397</v>
      </c>
    </row>
    <row r="119" s="2" customFormat="1" ht="24.15" customHeight="1">
      <c r="A119" s="38"/>
      <c r="B119" s="39"/>
      <c r="C119" s="204" t="s">
        <v>346</v>
      </c>
      <c r="D119" s="204" t="s">
        <v>162</v>
      </c>
      <c r="E119" s="205" t="s">
        <v>1335</v>
      </c>
      <c r="F119" s="206" t="s">
        <v>1336</v>
      </c>
      <c r="G119" s="207" t="s">
        <v>742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309</v>
      </c>
      <c r="BM119" s="215" t="s">
        <v>1398</v>
      </c>
    </row>
    <row r="120" s="2" customFormat="1" ht="24.15" customHeight="1">
      <c r="A120" s="38"/>
      <c r="B120" s="39"/>
      <c r="C120" s="204" t="s">
        <v>351</v>
      </c>
      <c r="D120" s="204" t="s">
        <v>162</v>
      </c>
      <c r="E120" s="205" t="s">
        <v>1338</v>
      </c>
      <c r="F120" s="206" t="s">
        <v>1339</v>
      </c>
      <c r="G120" s="207" t="s">
        <v>742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309</v>
      </c>
      <c r="BM120" s="215" t="s">
        <v>1399</v>
      </c>
    </row>
    <row r="121" s="2" customFormat="1" ht="24.15" customHeight="1">
      <c r="A121" s="38"/>
      <c r="B121" s="39"/>
      <c r="C121" s="204" t="s">
        <v>363</v>
      </c>
      <c r="D121" s="204" t="s">
        <v>162</v>
      </c>
      <c r="E121" s="205" t="s">
        <v>1341</v>
      </c>
      <c r="F121" s="206" t="s">
        <v>1342</v>
      </c>
      <c r="G121" s="207" t="s">
        <v>742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309</v>
      </c>
      <c r="BM121" s="215" t="s">
        <v>1400</v>
      </c>
    </row>
    <row r="122" s="2" customFormat="1" ht="37.8" customHeight="1">
      <c r="A122" s="38"/>
      <c r="B122" s="39"/>
      <c r="C122" s="204" t="s">
        <v>373</v>
      </c>
      <c r="D122" s="204" t="s">
        <v>162</v>
      </c>
      <c r="E122" s="205" t="s">
        <v>1344</v>
      </c>
      <c r="F122" s="206" t="s">
        <v>1345</v>
      </c>
      <c r="G122" s="207" t="s">
        <v>742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309</v>
      </c>
      <c r="BM122" s="215" t="s">
        <v>1401</v>
      </c>
    </row>
    <row r="123" s="2" customFormat="1" ht="37.8" customHeight="1">
      <c r="A123" s="38"/>
      <c r="B123" s="39"/>
      <c r="C123" s="204" t="s">
        <v>375</v>
      </c>
      <c r="D123" s="204" t="s">
        <v>162</v>
      </c>
      <c r="E123" s="205" t="s">
        <v>1347</v>
      </c>
      <c r="F123" s="206" t="s">
        <v>1348</v>
      </c>
      <c r="G123" s="207" t="s">
        <v>742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309</v>
      </c>
      <c r="BM123" s="215" t="s">
        <v>1402</v>
      </c>
    </row>
    <row r="124" s="2" customFormat="1" ht="37.8" customHeight="1">
      <c r="A124" s="38"/>
      <c r="B124" s="39"/>
      <c r="C124" s="204" t="s">
        <v>378</v>
      </c>
      <c r="D124" s="204" t="s">
        <v>162</v>
      </c>
      <c r="E124" s="205" t="s">
        <v>1350</v>
      </c>
      <c r="F124" s="206" t="s">
        <v>1351</v>
      </c>
      <c r="G124" s="207" t="s">
        <v>645</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309</v>
      </c>
      <c r="BM124" s="215" t="s">
        <v>1403</v>
      </c>
    </row>
    <row r="125" s="2" customFormat="1">
      <c r="A125" s="38"/>
      <c r="B125" s="39"/>
      <c r="C125" s="40"/>
      <c r="D125" s="217" t="s">
        <v>170</v>
      </c>
      <c r="E125" s="40"/>
      <c r="F125" s="218" t="s">
        <v>763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385</v>
      </c>
      <c r="D127" s="204" t="s">
        <v>162</v>
      </c>
      <c r="E127" s="205" t="s">
        <v>1404</v>
      </c>
      <c r="F127" s="206" t="s">
        <v>1405</v>
      </c>
      <c r="G127" s="207" t="s">
        <v>742</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309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309</v>
      </c>
      <c r="BM127" s="215" t="s">
        <v>1406</v>
      </c>
    </row>
    <row r="128" s="2" customFormat="1" ht="37.8" customHeight="1">
      <c r="A128" s="38"/>
      <c r="B128" s="39"/>
      <c r="C128" s="204" t="s">
        <v>388</v>
      </c>
      <c r="D128" s="204" t="s">
        <v>162</v>
      </c>
      <c r="E128" s="205" t="s">
        <v>1407</v>
      </c>
      <c r="F128" s="206" t="s">
        <v>1408</v>
      </c>
      <c r="G128" s="207" t="s">
        <v>742</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309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309</v>
      </c>
      <c r="BM128" s="215" t="s">
        <v>1409</v>
      </c>
    </row>
    <row r="129" s="2" customFormat="1" ht="49.05" customHeight="1">
      <c r="A129" s="38"/>
      <c r="B129" s="39"/>
      <c r="C129" s="204" t="s">
        <v>117</v>
      </c>
      <c r="D129" s="204" t="s">
        <v>162</v>
      </c>
      <c r="E129" s="205" t="s">
        <v>1358</v>
      </c>
      <c r="F129" s="206" t="s">
        <v>1359</v>
      </c>
      <c r="G129" s="207" t="s">
        <v>742</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309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309</v>
      </c>
      <c r="BM129" s="215" t="s">
        <v>1410</v>
      </c>
    </row>
    <row r="130" s="2" customFormat="1" ht="24.15" customHeight="1">
      <c r="A130" s="38"/>
      <c r="B130" s="39"/>
      <c r="C130" s="204" t="s">
        <v>1054</v>
      </c>
      <c r="D130" s="204" t="s">
        <v>162</v>
      </c>
      <c r="E130" s="205" t="s">
        <v>1411</v>
      </c>
      <c r="F130" s="206" t="s">
        <v>1412</v>
      </c>
      <c r="G130" s="207" t="s">
        <v>742</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1413</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399</v>
      </c>
      <c r="D132" s="204" t="s">
        <v>162</v>
      </c>
      <c r="E132" s="205" t="s">
        <v>1368</v>
      </c>
      <c r="F132" s="206" t="s">
        <v>1369</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309</v>
      </c>
      <c r="BM132" s="215" t="s">
        <v>1414</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403</v>
      </c>
      <c r="D134" s="204" t="s">
        <v>162</v>
      </c>
      <c r="E134" s="205" t="s">
        <v>1372</v>
      </c>
      <c r="F134" s="206" t="s">
        <v>1373</v>
      </c>
      <c r="G134" s="207" t="s">
        <v>526</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309</v>
      </c>
      <c r="BM134" s="215" t="s">
        <v>1415</v>
      </c>
    </row>
    <row r="135" s="2" customFormat="1">
      <c r="A135" s="38"/>
      <c r="B135" s="39"/>
      <c r="C135" s="40"/>
      <c r="D135" s="217" t="s">
        <v>170</v>
      </c>
      <c r="E135" s="40"/>
      <c r="F135" s="218" t="s">
        <v>1228</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iLgpPvA/GG65vB5AnWeZVk4iPH+QIkS78MQX4gjDajbpCWkj4H+wWNzi3fMQ5IlgU3UuG24wjy5KJvy1NDP0pA==" hashValue="zBbJRQs7PUjmEaiVfuuEbdEo3PQj/txqdeHHDGcNuRONOzXL3Odo4mpHaK0dapXOMdgu5P2HT6KzChvmUs0P8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273/6</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273/6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273/6</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273/6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273/6</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363</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1427</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811</v>
      </c>
      <c r="D96" s="204" t="s">
        <v>162</v>
      </c>
      <c r="E96" s="205" t="s">
        <v>1428</v>
      </c>
      <c r="F96" s="206" t="s">
        <v>1429</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1430</v>
      </c>
    </row>
    <row r="97" s="2" customFormat="1">
      <c r="A97" s="38"/>
      <c r="B97" s="39"/>
      <c r="C97" s="40"/>
      <c r="D97" s="217" t="s">
        <v>170</v>
      </c>
      <c r="E97" s="40"/>
      <c r="F97" s="218" t="s">
        <v>1431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820</v>
      </c>
      <c r="D98" s="204" t="s">
        <v>162</v>
      </c>
      <c r="E98" s="205" t="s">
        <v>1432</v>
      </c>
      <c r="F98" s="206" t="s">
        <v>1433</v>
      </c>
      <c r="G98" s="207" t="s">
        <v>742</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1434</v>
      </c>
    </row>
    <row r="99" s="12" customFormat="1" ht="22.8" customHeight="1">
      <c r="A99" s="12"/>
      <c r="B99" s="188"/>
      <c r="C99" s="189"/>
      <c r="D99" s="190" t="s">
        <v>71</v>
      </c>
      <c r="E99" s="202" t="s">
        <v>218</v>
      </c>
      <c r="F99" s="202" t="s">
        <v>490</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346</v>
      </c>
      <c r="D100" s="204" t="s">
        <v>162</v>
      </c>
      <c r="E100" s="205" t="s">
        <v>492</v>
      </c>
      <c r="F100" s="206" t="s">
        <v>493</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1435</v>
      </c>
    </row>
    <row r="101" s="2" customFormat="1">
      <c r="A101" s="38"/>
      <c r="B101" s="39"/>
      <c r="C101" s="40"/>
      <c r="D101" s="217" t="s">
        <v>170</v>
      </c>
      <c r="E101" s="40"/>
      <c r="F101" s="218" t="s">
        <v>495</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739</v>
      </c>
      <c r="D102" s="204" t="s">
        <v>162</v>
      </c>
      <c r="E102" s="205" t="s">
        <v>1436</v>
      </c>
      <c r="F102" s="206" t="s">
        <v>1437</v>
      </c>
      <c r="G102" s="207" t="s">
        <v>1261</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1438</v>
      </c>
    </row>
    <row r="103" s="2" customFormat="1">
      <c r="A103" s="38"/>
      <c r="B103" s="39"/>
      <c r="C103" s="40"/>
      <c r="D103" s="217" t="s">
        <v>170</v>
      </c>
      <c r="E103" s="40"/>
      <c r="F103" s="218" t="s">
        <v>1439</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1440</v>
      </c>
      <c r="D104" s="204" t="s">
        <v>162</v>
      </c>
      <c r="E104" s="205" t="s">
        <v>1441</v>
      </c>
      <c r="F104" s="206" t="s">
        <v>1442</v>
      </c>
      <c r="G104" s="207" t="s">
        <v>284</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1443</v>
      </c>
    </row>
    <row r="105" s="2" customFormat="1">
      <c r="A105" s="38"/>
      <c r="B105" s="39"/>
      <c r="C105" s="40"/>
      <c r="D105" s="217" t="s">
        <v>170</v>
      </c>
      <c r="E105" s="40"/>
      <c r="F105" s="218" t="s">
        <v>1439</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815</v>
      </c>
      <c r="D106" s="204" t="s">
        <v>162</v>
      </c>
      <c r="E106" s="205" t="s">
        <v>1444</v>
      </c>
      <c r="F106" s="206" t="s">
        <v>1445</v>
      </c>
      <c r="G106" s="207" t="s">
        <v>742</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1446</v>
      </c>
    </row>
    <row r="107" s="2" customFormat="1" ht="37.8" customHeight="1">
      <c r="A107" s="38"/>
      <c r="B107" s="39"/>
      <c r="C107" s="204" t="s">
        <v>167</v>
      </c>
      <c r="D107" s="204" t="s">
        <v>162</v>
      </c>
      <c r="E107" s="205" t="s">
        <v>1447</v>
      </c>
      <c r="F107" s="206" t="s">
        <v>1448</v>
      </c>
      <c r="G107" s="207" t="s">
        <v>284</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1449</v>
      </c>
    </row>
    <row r="108" s="2" customFormat="1" ht="37.8" customHeight="1">
      <c r="A108" s="38"/>
      <c r="B108" s="39"/>
      <c r="C108" s="204" t="s">
        <v>586</v>
      </c>
      <c r="D108" s="204" t="s">
        <v>162</v>
      </c>
      <c r="E108" s="205" t="s">
        <v>1450</v>
      </c>
      <c r="F108" s="206" t="s">
        <v>1451</v>
      </c>
      <c r="G108" s="207" t="s">
        <v>284</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1452</v>
      </c>
    </row>
    <row r="109" s="2" customFormat="1">
      <c r="A109" s="38"/>
      <c r="B109" s="39"/>
      <c r="C109" s="40"/>
      <c r="D109" s="217" t="s">
        <v>170</v>
      </c>
      <c r="E109" s="40"/>
      <c r="F109" s="218" t="s">
        <v>1453</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521</v>
      </c>
      <c r="F110" s="202" t="s">
        <v>522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1454</v>
      </c>
      <c r="F111" s="206" t="s">
        <v>1455</v>
      </c>
      <c r="G111" s="207" t="s">
        <v>526</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1456</v>
      </c>
    </row>
    <row r="112" s="2" customFormat="1">
      <c r="A112" s="38"/>
      <c r="B112" s="39"/>
      <c r="C112" s="40"/>
      <c r="D112" s="217" t="s">
        <v>170</v>
      </c>
      <c r="E112" s="40"/>
      <c r="F112" s="218" t="s">
        <v>528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530</v>
      </c>
      <c r="F113" s="206" t="s">
        <v>531</v>
      </c>
      <c r="G113" s="207" t="s">
        <v>526</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1457</v>
      </c>
    </row>
    <row r="114" s="2" customFormat="1">
      <c r="A114" s="38"/>
      <c r="B114" s="39"/>
      <c r="C114" s="40"/>
      <c r="D114" s="217" t="s">
        <v>170</v>
      </c>
      <c r="E114" s="40"/>
      <c r="F114" s="218" t="s">
        <v>533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195</v>
      </c>
      <c r="D115" s="204" t="s">
        <v>162</v>
      </c>
      <c r="E115" s="205" t="s">
        <v>535</v>
      </c>
      <c r="F115" s="206" t="s">
        <v>536</v>
      </c>
      <c r="G115" s="207" t="s">
        <v>526</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1458</v>
      </c>
    </row>
    <row r="116" s="2" customFormat="1">
      <c r="A116" s="38"/>
      <c r="B116" s="39"/>
      <c r="C116" s="40"/>
      <c r="D116" s="217" t="s">
        <v>170</v>
      </c>
      <c r="E116" s="40"/>
      <c r="F116" s="218" t="s">
        <v>533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1459</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204</v>
      </c>
      <c r="D118" s="204" t="s">
        <v>162</v>
      </c>
      <c r="E118" s="205" t="s">
        <v>540</v>
      </c>
      <c r="F118" s="206" t="s">
        <v>541</v>
      </c>
      <c r="G118" s="207" t="s">
        <v>526</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1460</v>
      </c>
    </row>
    <row r="119" s="2" customFormat="1">
      <c r="A119" s="38"/>
      <c r="B119" s="39"/>
      <c r="C119" s="40"/>
      <c r="D119" s="217" t="s">
        <v>170</v>
      </c>
      <c r="E119" s="40"/>
      <c r="F119" s="218" t="s">
        <v>543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544</v>
      </c>
      <c r="F120" s="202" t="s">
        <v>545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547</v>
      </c>
      <c r="F121" s="206" t="s">
        <v>548</v>
      </c>
      <c r="G121" s="207" t="s">
        <v>526</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1461</v>
      </c>
    </row>
    <row r="122" s="2" customFormat="1">
      <c r="A122" s="38"/>
      <c r="B122" s="39"/>
      <c r="C122" s="40"/>
      <c r="D122" s="217" t="s">
        <v>170</v>
      </c>
      <c r="E122" s="40"/>
      <c r="F122" s="218" t="s">
        <v>550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633</v>
      </c>
      <c r="F123" s="191" t="s">
        <v>634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1462</v>
      </c>
      <c r="F124" s="202" t="s">
        <v>1463</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1464</v>
      </c>
      <c r="D125" s="204" t="s">
        <v>162</v>
      </c>
      <c r="E125" s="205" t="s">
        <v>1465</v>
      </c>
      <c r="F125" s="206" t="s">
        <v>1466</v>
      </c>
      <c r="G125" s="207" t="s">
        <v>284</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309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309</v>
      </c>
      <c r="BM125" s="215" t="s">
        <v>1467</v>
      </c>
    </row>
    <row r="126" s="2" customFormat="1">
      <c r="A126" s="38"/>
      <c r="B126" s="39"/>
      <c r="C126" s="40"/>
      <c r="D126" s="217" t="s">
        <v>170</v>
      </c>
      <c r="E126" s="40"/>
      <c r="F126" s="218" t="s">
        <v>1468</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747</v>
      </c>
      <c r="D127" s="204" t="s">
        <v>162</v>
      </c>
      <c r="E127" s="205" t="s">
        <v>1469</v>
      </c>
      <c r="F127" s="206" t="s">
        <v>1470</v>
      </c>
      <c r="G127" s="207" t="s">
        <v>742</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309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309</v>
      </c>
      <c r="BM127" s="215" t="s">
        <v>1471</v>
      </c>
    </row>
    <row r="128" s="2" customFormat="1">
      <c r="A128" s="38"/>
      <c r="B128" s="39"/>
      <c r="C128" s="40"/>
      <c r="D128" s="217" t="s">
        <v>170</v>
      </c>
      <c r="E128" s="40"/>
      <c r="F128" s="218" t="s">
        <v>1472</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1473</v>
      </c>
      <c r="F129" s="202" t="s">
        <v>1474</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751</v>
      </c>
      <c r="D130" s="204" t="s">
        <v>162</v>
      </c>
      <c r="E130" s="205" t="s">
        <v>1475</v>
      </c>
      <c r="F130" s="206" t="s">
        <v>1476</v>
      </c>
      <c r="G130" s="207" t="s">
        <v>284</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309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309</v>
      </c>
      <c r="BM130" s="215" t="s">
        <v>1477</v>
      </c>
    </row>
    <row r="131" s="2" customFormat="1" ht="24.15" customHeight="1">
      <c r="A131" s="38"/>
      <c r="B131" s="39"/>
      <c r="C131" s="204" t="s">
        <v>1478</v>
      </c>
      <c r="D131" s="204" t="s">
        <v>162</v>
      </c>
      <c r="E131" s="205" t="s">
        <v>1279</v>
      </c>
      <c r="F131" s="206" t="s">
        <v>1280</v>
      </c>
      <c r="G131" s="207" t="s">
        <v>742</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309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309</v>
      </c>
      <c r="BM131" s="215" t="s">
        <v>1479</v>
      </c>
    </row>
    <row r="132" s="2" customFormat="1">
      <c r="A132" s="38"/>
      <c r="B132" s="39"/>
      <c r="C132" s="40"/>
      <c r="D132" s="217" t="s">
        <v>170</v>
      </c>
      <c r="E132" s="40"/>
      <c r="F132" s="218" t="s">
        <v>1282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1480</v>
      </c>
      <c r="F133" s="202" t="s">
        <v>1481</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755</v>
      </c>
      <c r="D134" s="204" t="s">
        <v>162</v>
      </c>
      <c r="E134" s="205" t="s">
        <v>1482</v>
      </c>
      <c r="F134" s="206" t="s">
        <v>1483</v>
      </c>
      <c r="G134" s="207" t="s">
        <v>742</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309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309</v>
      </c>
      <c r="BM134" s="215" t="s">
        <v>1484</v>
      </c>
    </row>
    <row r="135" s="2" customFormat="1">
      <c r="A135" s="38"/>
      <c r="B135" s="39"/>
      <c r="C135" s="40"/>
      <c r="D135" s="217" t="s">
        <v>170</v>
      </c>
      <c r="E135" s="40"/>
      <c r="F135" s="218" t="s">
        <v>1485</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775</v>
      </c>
      <c r="D136" s="254" t="s">
        <v>205</v>
      </c>
      <c r="E136" s="255" t="s">
        <v>1486</v>
      </c>
      <c r="F136" s="256" t="s">
        <v>1487</v>
      </c>
      <c r="G136" s="257" t="s">
        <v>742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399</v>
      </c>
      <c r="AT136" s="215" t="s">
        <v>205</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309</v>
      </c>
      <c r="BM136" s="215" t="s">
        <v>1488</v>
      </c>
    </row>
    <row r="137" s="12" customFormat="1" ht="22.8" customHeight="1">
      <c r="A137" s="12"/>
      <c r="B137" s="188"/>
      <c r="C137" s="189"/>
      <c r="D137" s="190" t="s">
        <v>71</v>
      </c>
      <c r="E137" s="202" t="s">
        <v>825</v>
      </c>
      <c r="F137" s="202" t="s">
        <v>826</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788</v>
      </c>
      <c r="D138" s="204" t="s">
        <v>162</v>
      </c>
      <c r="E138" s="205" t="s">
        <v>1489</v>
      </c>
      <c r="F138" s="206" t="s">
        <v>1490</v>
      </c>
      <c r="G138" s="207" t="s">
        <v>284</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309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309</v>
      </c>
      <c r="BM138" s="215" t="s">
        <v>1491</v>
      </c>
    </row>
    <row r="139" s="2" customFormat="1" ht="24.15" customHeight="1">
      <c r="A139" s="38"/>
      <c r="B139" s="39"/>
      <c r="C139" s="204" t="s">
        <v>803</v>
      </c>
      <c r="D139" s="204" t="s">
        <v>162</v>
      </c>
      <c r="E139" s="205" t="s">
        <v>1492</v>
      </c>
      <c r="F139" s="206" t="s">
        <v>1493</v>
      </c>
      <c r="G139" s="207" t="s">
        <v>284</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309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309</v>
      </c>
      <c r="BM139" s="215" t="s">
        <v>1494</v>
      </c>
    </row>
    <row r="140" s="2" customFormat="1" ht="24.15" customHeight="1">
      <c r="A140" s="38"/>
      <c r="B140" s="39"/>
      <c r="C140" s="204" t="s">
        <v>807</v>
      </c>
      <c r="D140" s="204" t="s">
        <v>162</v>
      </c>
      <c r="E140" s="205" t="s">
        <v>1495</v>
      </c>
      <c r="F140" s="206" t="s">
        <v>1496</v>
      </c>
      <c r="G140" s="207" t="s">
        <v>284</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309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309</v>
      </c>
      <c r="BM140" s="215" t="s">
        <v>1497</v>
      </c>
    </row>
    <row r="141" s="12" customFormat="1" ht="22.8" customHeight="1">
      <c r="A141" s="12"/>
      <c r="B141" s="188"/>
      <c r="C141" s="189"/>
      <c r="D141" s="190" t="s">
        <v>71</v>
      </c>
      <c r="E141" s="202" t="s">
        <v>852</v>
      </c>
      <c r="F141" s="202" t="s">
        <v>853</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318</v>
      </c>
      <c r="D142" s="204" t="s">
        <v>162</v>
      </c>
      <c r="E142" s="205" t="s">
        <v>1498</v>
      </c>
      <c r="F142" s="206" t="s">
        <v>1499</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309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309</v>
      </c>
      <c r="BM142" s="215" t="s">
        <v>1500</v>
      </c>
    </row>
    <row r="143" s="2" customFormat="1">
      <c r="A143" s="38"/>
      <c r="B143" s="39"/>
      <c r="C143" s="40"/>
      <c r="D143" s="217" t="s">
        <v>170</v>
      </c>
      <c r="E143" s="40"/>
      <c r="F143" s="218" t="s">
        <v>1501</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333</v>
      </c>
      <c r="D144" s="254" t="s">
        <v>205</v>
      </c>
      <c r="E144" s="255" t="s">
        <v>1502</v>
      </c>
      <c r="F144" s="256" t="s">
        <v>1503</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399</v>
      </c>
      <c r="AT144" s="215" t="s">
        <v>205</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309</v>
      </c>
      <c r="BM144" s="215" t="s">
        <v>1504</v>
      </c>
    </row>
    <row r="145" s="14" customFormat="1">
      <c r="A145" s="14"/>
      <c r="B145" s="232"/>
      <c r="C145" s="233"/>
      <c r="D145" s="217" t="s">
        <v>172</v>
      </c>
      <c r="E145" s="233"/>
      <c r="F145" s="235" t="s">
        <v>1505</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854</v>
      </c>
      <c r="F146" s="206" t="s">
        <v>855</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309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309</v>
      </c>
      <c r="BM146" s="215" t="s">
        <v>1506</v>
      </c>
    </row>
    <row r="147" s="2" customFormat="1" ht="37.8" customHeight="1">
      <c r="A147" s="38"/>
      <c r="B147" s="39"/>
      <c r="C147" s="204" t="s">
        <v>7</v>
      </c>
      <c r="D147" s="204" t="s">
        <v>162</v>
      </c>
      <c r="E147" s="205" t="s">
        <v>1507</v>
      </c>
      <c r="F147" s="206" t="s">
        <v>1508</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309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309</v>
      </c>
      <c r="BM147" s="215" t="s">
        <v>1509</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VLTM+ZatP88SsU6UzEigLJewsm3Ni2mAdC5E4em51G7I3Fs+/Ho2ublc2SoCGDS2PfIzD3LvAyNZqU76ZNk9/A==" hashValue="V+JadOwVnWIZywtipBDTRh3bUbN7DVDzHhtCIPvlkTu6ibysWR5mD3YahHulwvolg1sFlSxS6ywx1z5lVEGG6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2021-04-11T19:18:09Z</dcterms:created>
  <dcterms:modified xsi:type="dcterms:W3CDTF">2021-04-11T19:18:26Z</dcterms:modified>
</cp:coreProperties>
</file>