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Opěrná zeď Koželužská 50\"/>
    </mc:Choice>
  </mc:AlternateContent>
  <xr:revisionPtr revIDLastSave="0" documentId="8_{7E95E81E-BAE8-4B70-8623-25EA89296F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30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2030_01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2030_01 Pol'!$A$1:$X$198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63" i="1" s="1"/>
  <c r="J62" i="1" s="1"/>
  <c r="I58" i="1"/>
  <c r="I57" i="1"/>
  <c r="I56" i="1"/>
  <c r="I55" i="1"/>
  <c r="I54" i="1"/>
  <c r="I53" i="1"/>
  <c r="I52" i="1"/>
  <c r="I51" i="1"/>
  <c r="I50" i="1"/>
  <c r="G42" i="1"/>
  <c r="F42" i="1"/>
  <c r="H42" i="1" s="1"/>
  <c r="I42" i="1" s="1"/>
  <c r="G41" i="1"/>
  <c r="F41" i="1"/>
  <c r="G39" i="1"/>
  <c r="H39" i="1" s="1"/>
  <c r="I39" i="1" s="1"/>
  <c r="I43" i="1" s="1"/>
  <c r="F39" i="1"/>
  <c r="F43" i="1" s="1"/>
  <c r="G197" i="12"/>
  <c r="BA167" i="12"/>
  <c r="BA146" i="12"/>
  <c r="BA121" i="12"/>
  <c r="BA25" i="12"/>
  <c r="BA17" i="12"/>
  <c r="G8" i="12"/>
  <c r="V8" i="12"/>
  <c r="G9" i="12"/>
  <c r="I9" i="12"/>
  <c r="I8" i="12" s="1"/>
  <c r="K9" i="12"/>
  <c r="K8" i="12" s="1"/>
  <c r="M9" i="12"/>
  <c r="O9" i="12"/>
  <c r="Q9" i="12"/>
  <c r="Q8" i="12" s="1"/>
  <c r="V9" i="12"/>
  <c r="G13" i="12"/>
  <c r="M13" i="12" s="1"/>
  <c r="I13" i="12"/>
  <c r="K13" i="12"/>
  <c r="O13" i="12"/>
  <c r="O8" i="12" s="1"/>
  <c r="Q13" i="12"/>
  <c r="V13" i="12"/>
  <c r="G16" i="12"/>
  <c r="AF197" i="12" s="1"/>
  <c r="I16" i="12"/>
  <c r="K16" i="12"/>
  <c r="M16" i="12"/>
  <c r="O16" i="12"/>
  <c r="Q16" i="12"/>
  <c r="V16" i="12"/>
  <c r="G20" i="12"/>
  <c r="M20" i="12" s="1"/>
  <c r="I20" i="12"/>
  <c r="K20" i="12"/>
  <c r="O20" i="12"/>
  <c r="Q20" i="12"/>
  <c r="V20" i="12"/>
  <c r="G24" i="12"/>
  <c r="I24" i="12"/>
  <c r="K24" i="12"/>
  <c r="M24" i="12"/>
  <c r="O24" i="12"/>
  <c r="Q24" i="12"/>
  <c r="V24" i="12"/>
  <c r="G28" i="12"/>
  <c r="G29" i="12"/>
  <c r="I29" i="12"/>
  <c r="I28" i="12" s="1"/>
  <c r="K29" i="12"/>
  <c r="K28" i="12" s="1"/>
  <c r="M29" i="12"/>
  <c r="O29" i="12"/>
  <c r="Q29" i="12"/>
  <c r="Q28" i="12" s="1"/>
  <c r="V29" i="12"/>
  <c r="G34" i="12"/>
  <c r="M34" i="12" s="1"/>
  <c r="I34" i="12"/>
  <c r="K34" i="12"/>
  <c r="O34" i="12"/>
  <c r="O28" i="12" s="1"/>
  <c r="Q34" i="12"/>
  <c r="V34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8" i="12"/>
  <c r="M48" i="12" s="1"/>
  <c r="I48" i="12"/>
  <c r="K48" i="12"/>
  <c r="O48" i="12"/>
  <c r="Q48" i="12"/>
  <c r="V48" i="12"/>
  <c r="V28" i="12" s="1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0" i="12"/>
  <c r="M60" i="12" s="1"/>
  <c r="I60" i="12"/>
  <c r="K60" i="12"/>
  <c r="K59" i="12" s="1"/>
  <c r="O60" i="12"/>
  <c r="O59" i="12" s="1"/>
  <c r="Q60" i="12"/>
  <c r="Q59" i="12" s="1"/>
  <c r="V60" i="12"/>
  <c r="V59" i="12" s="1"/>
  <c r="G64" i="12"/>
  <c r="I64" i="12"/>
  <c r="I59" i="12" s="1"/>
  <c r="K64" i="12"/>
  <c r="M64" i="12"/>
  <c r="O64" i="12"/>
  <c r="Q64" i="12"/>
  <c r="V64" i="12"/>
  <c r="G68" i="12"/>
  <c r="G59" i="12" s="1"/>
  <c r="I68" i="12"/>
  <c r="K68" i="12"/>
  <c r="O68" i="12"/>
  <c r="Q68" i="12"/>
  <c r="V68" i="12"/>
  <c r="G73" i="12"/>
  <c r="I73" i="12"/>
  <c r="K73" i="12"/>
  <c r="M73" i="12"/>
  <c r="O73" i="12"/>
  <c r="Q73" i="12"/>
  <c r="V73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4" i="12"/>
  <c r="V94" i="12"/>
  <c r="G95" i="12"/>
  <c r="I95" i="12"/>
  <c r="I94" i="12" s="1"/>
  <c r="K95" i="12"/>
  <c r="K94" i="12" s="1"/>
  <c r="M95" i="12"/>
  <c r="O95" i="12"/>
  <c r="Q95" i="12"/>
  <c r="Q94" i="12" s="1"/>
  <c r="V95" i="12"/>
  <c r="G98" i="12"/>
  <c r="M98" i="12" s="1"/>
  <c r="I98" i="12"/>
  <c r="K98" i="12"/>
  <c r="O98" i="12"/>
  <c r="O94" i="12" s="1"/>
  <c r="Q98" i="12"/>
  <c r="V98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I108" i="12"/>
  <c r="G109" i="12"/>
  <c r="M109" i="12" s="1"/>
  <c r="I109" i="12"/>
  <c r="K109" i="12"/>
  <c r="K108" i="12" s="1"/>
  <c r="O109" i="12"/>
  <c r="O108" i="12" s="1"/>
  <c r="Q109" i="12"/>
  <c r="V109" i="12"/>
  <c r="V108" i="12" s="1"/>
  <c r="G113" i="12"/>
  <c r="I113" i="12"/>
  <c r="K113" i="12"/>
  <c r="M113" i="12"/>
  <c r="O113" i="12"/>
  <c r="Q113" i="12"/>
  <c r="Q108" i="12" s="1"/>
  <c r="V113" i="12"/>
  <c r="G120" i="12"/>
  <c r="M120" i="12" s="1"/>
  <c r="I120" i="12"/>
  <c r="K120" i="12"/>
  <c r="O120" i="12"/>
  <c r="Q120" i="12"/>
  <c r="V120" i="12"/>
  <c r="G126" i="12"/>
  <c r="I126" i="12"/>
  <c r="G127" i="12"/>
  <c r="M127" i="12" s="1"/>
  <c r="M126" i="12" s="1"/>
  <c r="I127" i="12"/>
  <c r="K127" i="12"/>
  <c r="K126" i="12" s="1"/>
  <c r="O127" i="12"/>
  <c r="O126" i="12" s="1"/>
  <c r="Q127" i="12"/>
  <c r="Q126" i="12" s="1"/>
  <c r="V127" i="12"/>
  <c r="V126" i="12" s="1"/>
  <c r="I130" i="12"/>
  <c r="G131" i="12"/>
  <c r="M131" i="12" s="1"/>
  <c r="I131" i="12"/>
  <c r="K131" i="12"/>
  <c r="K130" i="12" s="1"/>
  <c r="O131" i="12"/>
  <c r="O130" i="12" s="1"/>
  <c r="Q131" i="12"/>
  <c r="V131" i="12"/>
  <c r="V130" i="12" s="1"/>
  <c r="G135" i="12"/>
  <c r="I135" i="12"/>
  <c r="K135" i="12"/>
  <c r="M135" i="12"/>
  <c r="O135" i="12"/>
  <c r="Q135" i="12"/>
  <c r="Q130" i="12" s="1"/>
  <c r="V135" i="12"/>
  <c r="G138" i="12"/>
  <c r="M138" i="12" s="1"/>
  <c r="I138" i="12"/>
  <c r="K138" i="12"/>
  <c r="O138" i="12"/>
  <c r="Q138" i="12"/>
  <c r="V138" i="12"/>
  <c r="G141" i="12"/>
  <c r="I141" i="12"/>
  <c r="K141" i="12"/>
  <c r="M141" i="12"/>
  <c r="O141" i="12"/>
  <c r="Q141" i="12"/>
  <c r="V141" i="12"/>
  <c r="K144" i="12"/>
  <c r="G145" i="12"/>
  <c r="I145" i="12"/>
  <c r="I144" i="12" s="1"/>
  <c r="K145" i="12"/>
  <c r="M145" i="12"/>
  <c r="O145" i="12"/>
  <c r="O144" i="12" s="1"/>
  <c r="Q145" i="12"/>
  <c r="Q144" i="12" s="1"/>
  <c r="V145" i="12"/>
  <c r="G150" i="12"/>
  <c r="M150" i="12" s="1"/>
  <c r="I150" i="12"/>
  <c r="K150" i="12"/>
  <c r="O150" i="12"/>
  <c r="Q150" i="12"/>
  <c r="V150" i="12"/>
  <c r="V144" i="12" s="1"/>
  <c r="Q152" i="12"/>
  <c r="G153" i="12"/>
  <c r="G152" i="12" s="1"/>
  <c r="I153" i="12"/>
  <c r="I152" i="12" s="1"/>
  <c r="K153" i="12"/>
  <c r="K152" i="12" s="1"/>
  <c r="O153" i="12"/>
  <c r="O152" i="12" s="1"/>
  <c r="Q153" i="12"/>
  <c r="V153" i="12"/>
  <c r="V152" i="12" s="1"/>
  <c r="G158" i="12"/>
  <c r="I158" i="12"/>
  <c r="K158" i="12"/>
  <c r="M158" i="12"/>
  <c r="O158" i="12"/>
  <c r="Q158" i="12"/>
  <c r="V158" i="12"/>
  <c r="G165" i="12"/>
  <c r="K165" i="12"/>
  <c r="V165" i="12"/>
  <c r="G166" i="12"/>
  <c r="I166" i="12"/>
  <c r="I165" i="12" s="1"/>
  <c r="K166" i="12"/>
  <c r="M166" i="12"/>
  <c r="M165" i="12" s="1"/>
  <c r="O166" i="12"/>
  <c r="O165" i="12" s="1"/>
  <c r="Q166" i="12"/>
  <c r="Q165" i="12" s="1"/>
  <c r="V166" i="12"/>
  <c r="G169" i="12"/>
  <c r="V169" i="12"/>
  <c r="G170" i="12"/>
  <c r="I170" i="12"/>
  <c r="I169" i="12" s="1"/>
  <c r="K170" i="12"/>
  <c r="K169" i="12" s="1"/>
  <c r="M170" i="12"/>
  <c r="O170" i="12"/>
  <c r="Q170" i="12"/>
  <c r="Q169" i="12" s="1"/>
  <c r="V170" i="12"/>
  <c r="G173" i="12"/>
  <c r="M173" i="12" s="1"/>
  <c r="I173" i="12"/>
  <c r="K173" i="12"/>
  <c r="O173" i="12"/>
  <c r="O169" i="12" s="1"/>
  <c r="Q173" i="12"/>
  <c r="V173" i="12"/>
  <c r="G177" i="12"/>
  <c r="M177" i="12" s="1"/>
  <c r="M176" i="12" s="1"/>
  <c r="I177" i="12"/>
  <c r="K177" i="12"/>
  <c r="K176" i="12" s="1"/>
  <c r="O177" i="12"/>
  <c r="O176" i="12" s="1"/>
  <c r="Q177" i="12"/>
  <c r="Q176" i="12" s="1"/>
  <c r="V177" i="12"/>
  <c r="V176" i="12" s="1"/>
  <c r="G179" i="12"/>
  <c r="I179" i="12"/>
  <c r="I176" i="12" s="1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I187" i="12"/>
  <c r="K187" i="12"/>
  <c r="M187" i="12"/>
  <c r="O187" i="12"/>
  <c r="Q187" i="12"/>
  <c r="V187" i="12"/>
  <c r="G190" i="12"/>
  <c r="M190" i="12" s="1"/>
  <c r="I190" i="12"/>
  <c r="K190" i="12"/>
  <c r="O190" i="12"/>
  <c r="Q190" i="12"/>
  <c r="V190" i="12"/>
  <c r="I193" i="12"/>
  <c r="Q193" i="12"/>
  <c r="G194" i="12"/>
  <c r="M194" i="12" s="1"/>
  <c r="M193" i="12" s="1"/>
  <c r="I194" i="12"/>
  <c r="K194" i="12"/>
  <c r="K193" i="12" s="1"/>
  <c r="O194" i="12"/>
  <c r="O193" i="12" s="1"/>
  <c r="Q194" i="12"/>
  <c r="V194" i="12"/>
  <c r="V193" i="12" s="1"/>
  <c r="AE197" i="12"/>
  <c r="I20" i="1"/>
  <c r="I19" i="1"/>
  <c r="I18" i="1"/>
  <c r="I17" i="1"/>
  <c r="I16" i="1"/>
  <c r="G43" i="1"/>
  <c r="G25" i="1" s="1"/>
  <c r="A25" i="1" s="1"/>
  <c r="H41" i="1"/>
  <c r="I41" i="1" s="1"/>
  <c r="H40" i="1"/>
  <c r="G26" i="1" l="1"/>
  <c r="A26" i="1"/>
  <c r="G28" i="1"/>
  <c r="G23" i="1"/>
  <c r="M8" i="12"/>
  <c r="M144" i="12"/>
  <c r="M130" i="12"/>
  <c r="M28" i="12"/>
  <c r="M169" i="12"/>
  <c r="M108" i="12"/>
  <c r="M94" i="12"/>
  <c r="G193" i="12"/>
  <c r="M153" i="12"/>
  <c r="M152" i="12" s="1"/>
  <c r="G130" i="12"/>
  <c r="G108" i="12"/>
  <c r="G144" i="12"/>
  <c r="M68" i="12"/>
  <c r="M59" i="12" s="1"/>
  <c r="G176" i="12"/>
  <c r="J51" i="1"/>
  <c r="J54" i="1"/>
  <c r="J57" i="1"/>
  <c r="J60" i="1"/>
  <c r="J52" i="1"/>
  <c r="J55" i="1"/>
  <c r="J58" i="1"/>
  <c r="J61" i="1"/>
  <c r="J50" i="1"/>
  <c r="J53" i="1"/>
  <c r="J56" i="1"/>
  <c r="J59" i="1"/>
  <c r="J39" i="1"/>
  <c r="J43" i="1" s="1"/>
  <c r="J41" i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A23" i="1" l="1"/>
  <c r="J63" i="1"/>
  <c r="G24" i="1" l="1"/>
  <c r="A27" i="1" s="1"/>
  <c r="A29" i="1" s="1"/>
  <c r="G29" i="1" s="1"/>
  <c r="G27" i="1" s="1"/>
  <c r="A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766796E1-8ACE-4D11-BE05-564CAF120B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8F07CD-25CC-4BA6-B9FA-3B1533550EA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<sst xmlns="http://schemas.openxmlformats.org/spreadsheetml/2006/main" count="805" uniqueCount="314">
  <si>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</si>
  <si>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</si>
  <si>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</si>
  <si>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</si>
  <si>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</si>
  <si>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</si>
  <si>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</si>
  <si>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</si>
  <si>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</si>
  <si>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</si>
  <si>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</si>
  <si>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</si>
  <si>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</si>
  <si>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</si>
  <si>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</si>
  <si>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</si>
  <si>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</si>
  <si>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</si>
  <si>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</si>
  <si>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</si>
  <si>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</si>
  <si>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</si>
  <si>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</si>
  <si>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</si>
  <si>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</si>
  <si>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</si>
  <si>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</si>
  <si>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</si>
  <si>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</si>
  <si>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</si>
  <si>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</si>
  <si>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</si>
  <si>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</si>
  <si>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</si>
  <si>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</si>
  <si>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</si>
  <si>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</si>
  <si>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</si>
  <si>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</si>
  <si>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</si>
  <si>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</si>
  <si>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</si>
  <si>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</si>
  <si>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2030_01</t>
  </si>
  <si>
    <t>Statická sanace opěrné zdi-Koželužská 50</t>
  </si>
  <si>
    <t>01</t>
  </si>
  <si>
    <t>Opěrná zeď u RD Koželužská 50</t>
  </si>
  <si>
    <t>Objekt:</t>
  </si>
  <si>
    <t>Rozpočet:</t>
  </si>
  <si>
    <t>2020/30</t>
  </si>
  <si>
    <t>Město Znojmo</t>
  </si>
  <si>
    <t>Obroková 1/12</t>
  </si>
  <si>
    <t>Znojmo</t>
  </si>
  <si>
    <t>66902</t>
  </si>
  <si>
    <t>00293881</t>
  </si>
  <si>
    <t>CZ00293881</t>
  </si>
  <si>
    <t>3.8.2020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</si>
  <si>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</si>
  <si>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</si>
  <si>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</si>
  <si>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</si>
  <si>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</si>
  <si>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</si>
  <si>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</si>
  <si>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</si>
  <si>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</si>
  <si>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</si>
  <si>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</si>
  <si>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</si>
  <si>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</si>
  <si>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</si>
  <si>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</si>
  <si>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</si>
  <si>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</si>
  <si>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</si>
  <si>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</si>
  <si>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</si>
  <si>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</si>
  <si>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</si>
  <si>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</si>
  <si>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</si>
  <si>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</si>
  <si>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</si>
  <si>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</si>
  <si>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</si>
  <si>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</si>
  <si>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</si>
  <si>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</si>
  <si>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</si>
  <si>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</si>
  <si>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</si>
  <si>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</si>
  <si>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</si>
  <si>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</si>
  <si>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</si>
  <si>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</si>
  <si>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</si>
  <si>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</si>
  <si>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</si>
  <si>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</si>
  <si>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</si>
  <si>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</si>
  <si>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</si>
  <si>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</si>
  <si>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</si>
  <si>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</si>
  <si>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</si>
  <si>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</si>
  <si>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</si>
  <si>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</si>
  <si>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</si>
  <si>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</si>
  <si>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</si>
  <si>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</si>
  <si>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</si>
  <si>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</si>
  <si>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</si>
  <si>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</si>
  <si>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111101113R00</t>
  </si>
  <si>
    <t>Odstranění ruderálního porostu na svahu přes 1:2 do 1:1</t>
  </si>
  <si>
    <t>m2</t>
  </si>
  <si>
    <t>823-1</t>
  </si>
  <si>
    <t>RTS 20/ I</t>
  </si>
  <si>
    <t>Práce</t>
  </si>
  <si>
    <t>POL1_1</t>
  </si>
  <si>
    <t>mechanicky s naložením, odvozem shrabků do 20 km a se složením,</t>
  </si>
  <si>
    <t>SPI</t>
  </si>
  <si>
    <t>15*2*2</t>
  </si>
  <si>
    <t>VV</t>
  </si>
  <si>
    <t>SPU</t>
  </si>
  <si>
    <t>111201401R00</t>
  </si>
  <si>
    <t>Spálení odstraněných křovin a stromů o průměru kmene do 100 mm, na hromadách, pro jakoukoliv plochu</t>
  </si>
  <si>
    <t>800-1</t>
  </si>
  <si>
    <t>Včetně očištění spáleniště, uložení popela a zbytků na hromadu.</t>
  </si>
  <si>
    <t>161101102R00</t>
  </si>
  <si>
    <t>Svislé přemístění výkopku z horniny 1 až 4, při hloubce výkopu přes 2,5 do 4 m</t>
  </si>
  <si>
    <t>m3</t>
  </si>
  <si>
    <t>bez naložení do dopravní nádoby, ale s vyprázdněním dopravní nádoby na hromadu nebo na dopravní prostředek,</t>
  </si>
  <si>
    <t>doplnění zasypu za havarovanou zdí - ze suti na staveništi : 1,5*1,5/2*2,5</t>
  </si>
  <si>
    <t>162201201R00</t>
  </si>
  <si>
    <t>Vodorovné přemístění výkopku z horniny 1 až 4, nošením, na vzdálenost do 10 m</t>
  </si>
  <si>
    <t>bez naložení, avšak s vyprázdněním nádoby na hromadu nebo do dopravního prostředku,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</si>
  <si>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</si>
  <si>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</si>
  <si>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</si>
  <si>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216904112R00</t>
  </si>
  <si>
    <t xml:space="preserve">Očištění ploch tlak. vodou nebo stlač. vzduchem očištění tlakovou vodou, zdiva stěn a rubu kleneb,  </t>
  </si>
  <si>
    <t>800-2</t>
  </si>
  <si>
    <t>3*13,3+0,6*13,3</t>
  </si>
  <si>
    <t>2,2*2,2+1*4+0,6*(2,2+4)</t>
  </si>
  <si>
    <t>plochy nového zdiva : -24,53</t>
  </si>
  <si>
    <t>224311212R00</t>
  </si>
  <si>
    <t>Výplň pilot z vodostavebního betonu prostého beton portlandský, se suspenzí</t>
  </si>
  <si>
    <t>4*(1,5*0,5*0,5)</t>
  </si>
  <si>
    <t>4*(2,2*0,15*0,15)</t>
  </si>
  <si>
    <t>229942112R00</t>
  </si>
  <si>
    <t>Trubkové mikropiloty tlakové i tahové z oceli část hladká, průměr přes 80 do 105 mm</t>
  </si>
  <si>
    <t>m</t>
  </si>
  <si>
    <t>3,6*4</t>
  </si>
  <si>
    <t>229946111R00</t>
  </si>
  <si>
    <t>Hlavy trubkových mikropilot namáhaných pouze tlakem, průměru přes 60 do 80 mm</t>
  </si>
  <si>
    <t>kus</t>
  </si>
  <si>
    <t>273353101R00</t>
  </si>
  <si>
    <t>Bednění kotevních otvorů a prostupů v základových deskách o průřezu do 0,01 m2, hloubky do 0,25 m</t>
  </si>
  <si>
    <t>801-5</t>
  </si>
  <si>
    <t>včetně polohového zajištění a odbednění, popřípadě ztraceného bednění z pletiva a podobně.</t>
  </si>
  <si>
    <t>pro sloupky oplocení : 11</t>
  </si>
  <si>
    <t>285371212R00</t>
  </si>
  <si>
    <t xml:space="preserve">Kotvy tyčové délky přes 5 m průměr kotev od 28 do 32 mm,  </t>
  </si>
  <si>
    <t>jejich dodání a osazení, bez provedení vrtu, bez zainjektování a bez napnutí kotvy,</t>
  </si>
  <si>
    <t>285372111R00</t>
  </si>
  <si>
    <t xml:space="preserve">Napnutí tyčových kotev délky přes 5 m únosnost kotev do 0,45 MN,  </t>
  </si>
  <si>
    <t>při předepsané únosnosti kotvy,</t>
  </si>
  <si>
    <t>171156650000R</t>
  </si>
  <si>
    <t>Jeřáb mobil. na autopod. 70MG GROVE 870 B</t>
  </si>
  <si>
    <t>Sh</t>
  </si>
  <si>
    <t>STROJ</t>
  </si>
  <si>
    <t>RTS 16/ II</t>
  </si>
  <si>
    <t>Stroj</t>
  </si>
  <si>
    <t>POL6_1</t>
  </si>
  <si>
    <t>přemístění a manipulace s vrtnou soupravou : 15</t>
  </si>
  <si>
    <t>310217851R00</t>
  </si>
  <si>
    <t>Zazdívka otvorů do 0,25 m2 ve zdivu, kamenem ve zdivu tloušťky do 450 mm</t>
  </si>
  <si>
    <t>801-4</t>
  </si>
  <si>
    <t>ve zdivu nadzákladovém, včetně pomocného pracovního lešení</t>
  </si>
  <si>
    <t>kaverny : 10</t>
  </si>
  <si>
    <t>310217861R00</t>
  </si>
  <si>
    <t>Zazdívka otvorů do 0,25 m2 ve zdivu, kamenem ve zdivu tloušťky přes 450 do 600 mm</t>
  </si>
  <si>
    <t>311211128R00</t>
  </si>
  <si>
    <t>Zdivo nadzákladové z lomového kamene příplatky za jednostranné lícování zdiva</t>
  </si>
  <si>
    <t>801-1</t>
  </si>
  <si>
    <t>neopracované pod omítku,</t>
  </si>
  <si>
    <t>obezdívka věnce : 0,375*0,3*13,3</t>
  </si>
  <si>
    <t>0,6*0,15*13,3</t>
  </si>
  <si>
    <t>311211129R00</t>
  </si>
  <si>
    <t>Zdivo nadzákladové z lomového kamene příplatky za oboustranné lícování zdiva</t>
  </si>
  <si>
    <t>koruna žebra : 0,6*0,1*4</t>
  </si>
  <si>
    <t>339928811R00</t>
  </si>
  <si>
    <t xml:space="preserve">Opěrné konstrukce vinic sloupek řadový, bez zabetonování,  </t>
  </si>
  <si>
    <t>oplocení  : 11</t>
  </si>
  <si>
    <t>31121112V1</t>
  </si>
  <si>
    <t>Zdivo nadzákladové z lomového kamene na MVC 2,5, bez dodávky kamene</t>
  </si>
  <si>
    <t>Vlastní</t>
  </si>
  <si>
    <t>Indiv</t>
  </si>
  <si>
    <t>0,6*0,05*13,3</t>
  </si>
  <si>
    <t>dozdívka žebra : 1,29*0,6*2,2</t>
  </si>
  <si>
    <t>59441111V1</t>
  </si>
  <si>
    <t>Koruna zdi z lomového kamene,lože z MC do 5 cm, včetně dodávky plochého kamene tl.10cm</t>
  </si>
  <si>
    <t>0,6*13,3</t>
  </si>
  <si>
    <t>0,6*(2,2+4)</t>
  </si>
  <si>
    <t>553462110R</t>
  </si>
  <si>
    <t>sloupek plotový ocel; tl. stěny 1,25 mm; válec; l = 1 500 mm; d 38 mm; barva zelená; povrch prášková vypalovací barva, pozink; příslušenství čepička PVC, příchytka nap. drátu</t>
  </si>
  <si>
    <t>SPCM</t>
  </si>
  <si>
    <t>Specifikace</t>
  </si>
  <si>
    <t>POL3_1</t>
  </si>
  <si>
    <t>11</t>
  </si>
  <si>
    <t>417321313R00</t>
  </si>
  <si>
    <t>Železobeton ztužujících pásů a věnců třídy C 16/20</t>
  </si>
  <si>
    <t>0,275*0,3*13,3</t>
  </si>
  <si>
    <t>417351115R00</t>
  </si>
  <si>
    <t>Bednění bočnic ztužujících pásů a věnců včetně vzpěr zřízení</t>
  </si>
  <si>
    <t>0,275*2*13,3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</si>
  <si>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</si>
  <si>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</si>
  <si>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</si>
  <si>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</si>
  <si>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t</t>
  </si>
  <si>
    <t>Včetně distančních prvků.</t>
  </si>
  <si>
    <t>6*13,3/1000*1,08</t>
  </si>
  <si>
    <t>622903111R00</t>
  </si>
  <si>
    <t>Očištění zdiva nebo betonu zdí a valů před započetím oprav ručně</t>
  </si>
  <si>
    <t>před započetím oprav</t>
  </si>
  <si>
    <t>2,5*13,3+6,1*0,6</t>
  </si>
  <si>
    <t>627452101R00</t>
  </si>
  <si>
    <t>Spárování maltou cementovou zapuštěné rovné_x000D_
 zdí z kamene, cementovou maltou</t>
  </si>
  <si>
    <t xml:space="preserve">nové zdivo : </t>
  </si>
  <si>
    <t>obezdívka věnce : (0,375+0,6)*13,3</t>
  </si>
  <si>
    <t>dozdívka žebra : 1,29*2,2</t>
  </si>
  <si>
    <t>koruna žebra : 0,6*(4+2,2)</t>
  </si>
  <si>
    <t>dozdívky : 0,25*20</t>
  </si>
  <si>
    <t>627452911RT1</t>
  </si>
  <si>
    <t>Spárování starého zdiva zdí a valů z lomového kamene, do hloubky 80 mm, cementovou maltou</t>
  </si>
  <si>
    <t>zatření spár jakoukoliv maltou cementovou, s vyškrabáním spár, s vypláchnutím spár vodou a očištěním povrchu zdiva po vyspárování, s odklizením materiálu do 20 m</t>
  </si>
  <si>
    <t>941955003R00</t>
  </si>
  <si>
    <t>Lešení lehké pracovní pomocné pomocné, o výšce lešeňové podlahy přes 1,9 do 2,5 m</t>
  </si>
  <si>
    <t>800-3</t>
  </si>
  <si>
    <t>1,5*(13,3+6,1)</t>
  </si>
  <si>
    <t>953981104R00</t>
  </si>
  <si>
    <t>Chemické kotvy do betonu, do cihelného zdiva do betonu, hloubky 125 mm, M 16, ampule pro chemickou kotvu</t>
  </si>
  <si>
    <t>prokotvení dozdívek : 20*4</t>
  </si>
  <si>
    <t>věnec : 13*2</t>
  </si>
  <si>
    <t>953981202R00</t>
  </si>
  <si>
    <t>Chemické kotvy do betonu, do cihelného zdiva do betonu, hloubky 90 mm, M 10, malta pro chemické kotvy dvousložková do plných materiálů</t>
  </si>
  <si>
    <t>kotvení sloupků oplocení  : 4*11</t>
  </si>
  <si>
    <t>13285305R</t>
  </si>
  <si>
    <t>ocel betonářská žebírková tyč 10505; d = 14,0 mm</t>
  </si>
  <si>
    <t>věnec-kotvení : 1,21*0,75*2*13/1000*1,08</t>
  </si>
  <si>
    <t>13285310R</t>
  </si>
  <si>
    <t>ocel betonářská žebírková tyč 10505; d = 16,0 mm</t>
  </si>
  <si>
    <t>prokotvení dozdívek : 20*2,47*0,5/1000*1,08</t>
  </si>
  <si>
    <t>962022391R00</t>
  </si>
  <si>
    <t>Bourání zdiva nadzákladového kamenného kamenného_x000D_
 na jakoukoliv maltu vápenou nebo vápenocementovou</t>
  </si>
  <si>
    <t>801-3</t>
  </si>
  <si>
    <t>nebo vybourání otvorů průřezové plochy přes 4 m2 ve zdivu nadzákladovém, včetně pomocného lešení o výšce podlahy do 1900 mm a pro zatížení do 1,5 kPa  (150 kg/m2),</t>
  </si>
  <si>
    <t>koruny zdi : 0,38*0,55*13,3</t>
  </si>
  <si>
    <t>0,2*0,6*4</t>
  </si>
  <si>
    <t>767-100</t>
  </si>
  <si>
    <t>Patní plechy sloupků oplocení,P6, 300x300mm, dod.+mont.</t>
  </si>
  <si>
    <t>978023251R00</t>
  </si>
  <si>
    <t>Vysekání, vyškrábání a vyčištění spár zdiva kamenného_x000D_
 režného z lomového kamene</t>
  </si>
  <si>
    <t>979021111R00</t>
  </si>
  <si>
    <t>Výběr a sbírání kamene ze suti obrubníků, krajníků vybouraných z jakéhokoliv lože a s jakoukoliv výplní spár</t>
  </si>
  <si>
    <t>dozdívky kavern : 0,25*0,6*10+0,25*0,45*10</t>
  </si>
  <si>
    <t>998153131R00</t>
  </si>
  <si>
    <t>Přesun hmot pro zdi a valy samostatné vodorovně do 50 m výšky do 20 m</t>
  </si>
  <si>
    <t>Přesun hmot</t>
  </si>
  <si>
    <t>POL7_1</t>
  </si>
  <si>
    <t>se svislou nosnou konstrukcí zděnou z cihel, kamene, tvárnic, monolitickou betonovou tyčovou nebo plošnou ( KMCH 1, 2, 3, - JKSO šesté místo )</t>
  </si>
  <si>
    <t>767911130RT1</t>
  </si>
  <si>
    <t>Montáž oplocení z pletiva strojového vč. dodávky pletiva, napínacího drátu a napínáku, výšky 1,75 m</t>
  </si>
  <si>
    <t>800-767</t>
  </si>
  <si>
    <t>POL1_7</t>
  </si>
  <si>
    <t>13,3</t>
  </si>
  <si>
    <t>998767201R00</t>
  </si>
  <si>
    <t>Přesun hmot pro kovové stavební doplňk. konstrukce v objektech výšky do 6 m</t>
  </si>
  <si>
    <t>RTS 19/ I</t>
  </si>
  <si>
    <t>POL7_</t>
  </si>
  <si>
    <t>50 m vodorovně</t>
  </si>
  <si>
    <t>979081111R00</t>
  </si>
  <si>
    <t>Odvoz suti a vybouraných hmot na skládku do 1 km</t>
  </si>
  <si>
    <t>Přesun suti</t>
  </si>
  <si>
    <t>POL8_0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</si>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</sst>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FSHg0FSyj2U4L8qJHKZ/Ax4Yof4CaVTB4W9lJz3bG3T3vZO+VYKAIimTlMAd067yBjoJrS33vcmlXkNa87+4Q==" saltValue="tmBrmJ5MEh50xZ7vqe3Q7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930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SUMIF(F50:F62,A16,I50:I62)+SUMIF(F50:F62,"PSU",I50:I62)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SUMIF(F50:F62,A17,I50:I62)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SUMIF(F50:F62,A18,I50:I62)</f>
        <v>0</v>
      </c>
      <c r="J18" s="85"/>
    </row>
    <row r="19" spans="1:10" ht="23.25" customHeight="1" x14ac:dyDescent="0.2">
      <c r="A19" s="198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SUMIF(F50:F62,A19,I50:I62)</f>
        <v>0</v>
      </c>
      <c r="J19" s="85"/>
    </row>
    <row r="20" spans="1:10" ht="23.25" customHeight="1" x14ac:dyDescent="0.2">
      <c r="A20" s="198" t="s">
        <v>89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SUMIF(F50:F62,A20,I50:I62)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56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'01 2030_01 Pol'!AE197</f>
        <v>0</v>
      </c>
      <c r="G39" s="152">
        <f>'01 2030_01 Pol'!AF197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'01 2030_01 Pol'!AE197</f>
        <v>0</v>
      </c>
      <c r="G41" s="158">
        <f>'01 2030_01 Pol'!AF197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'01 2030_01 Pol'!AE197</f>
        <v>0</v>
      </c>
      <c r="G42" s="153">
        <f>'01 2030_01 Pol'!AF197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61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24</v>
      </c>
      <c r="G50" s="195"/>
      <c r="H50" s="195"/>
      <c r="I50" s="195">
        <f>'01 2030_01 Pol'!G8</f>
        <v>0</v>
      </c>
      <c r="J50" s="192" t="str">
        <f>IF(I63=0,"",I50/I63*100)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24</v>
      </c>
      <c r="G51" s="195"/>
      <c r="H51" s="195"/>
      <c r="I51" s="195">
        <f>'01 2030_01 Pol'!G28</f>
        <v>0</v>
      </c>
      <c r="J51" s="192" t="str">
        <f>IF(I63=0,"",I51/I63*100)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24</v>
      </c>
      <c r="G52" s="195"/>
      <c r="H52" s="195"/>
      <c r="I52" s="195">
        <f>'01 2030_01 Pol'!G59</f>
        <v>0</v>
      </c>
      <c r="J52" s="192" t="str">
        <f>IF(I63=0,"",I52/I63*100)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'01 2030_01 Pol'!G94</f>
        <v>0</v>
      </c>
      <c r="J53" s="192" t="str">
        <f>IF(I63=0,"",I53/I63*100)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'01 2030_01 Pol'!G108</f>
        <v>0</v>
      </c>
      <c r="J54" s="192" t="str">
        <f>IF(I63=0,"",I54/I63*100)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24</v>
      </c>
      <c r="G55" s="195"/>
      <c r="H55" s="195"/>
      <c r="I55" s="195">
        <f>'01 2030_01 Pol'!G126</f>
        <v>0</v>
      </c>
      <c r="J55" s="192" t="str">
        <f>IF(I63=0,"",I55/I63*100)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24</v>
      </c>
      <c r="G56" s="195"/>
      <c r="H56" s="195"/>
      <c r="I56" s="195">
        <f>'01 2030_01 Pol'!G130</f>
        <v>0</v>
      </c>
      <c r="J56" s="192" t="str">
        <f>IF(I63=0,"",I56/I63*100)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24</v>
      </c>
      <c r="G57" s="195"/>
      <c r="H57" s="195"/>
      <c r="I57" s="195">
        <f>'01 2030_01 Pol'!G144</f>
        <v>0</v>
      </c>
      <c r="J57" s="192" t="str">
        <f>IF(I63=0,"",I57/I63*100)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24</v>
      </c>
      <c r="G58" s="195"/>
      <c r="H58" s="195"/>
      <c r="I58" s="195">
        <f>'01 2030_01 Pol'!G152</f>
        <v>0</v>
      </c>
      <c r="J58" s="192" t="str">
        <f>IF(I63=0,"",I58/I63*100)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24</v>
      </c>
      <c r="G59" s="195"/>
      <c r="H59" s="195"/>
      <c r="I59" s="195">
        <f>'01 2030_01 Pol'!G165</f>
        <v>0</v>
      </c>
      <c r="J59" s="192" t="str">
        <f>IF(I63=0,"",I59/I63*100)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25</v>
      </c>
      <c r="G60" s="195"/>
      <c r="H60" s="195"/>
      <c r="I60" s="195">
        <f>'01 2030_01 Pol'!G169</f>
        <v>0</v>
      </c>
      <c r="J60" s="192" t="str">
        <f>IF(I63=0,"",I60/I63*100)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87</v>
      </c>
      <c r="G61" s="195"/>
      <c r="H61" s="195"/>
      <c r="I61" s="195">
        <f>'01 2030_01 Pol'!G176</f>
        <v>0</v>
      </c>
      <c r="J61" s="192" t="str">
        <f>IF(I63=0,"",I61/I63*100)</f>
        <v/>
      </c>
    </row>
    <row r="62" spans="1:10" ht="36.75" customHeight="1" x14ac:dyDescent="0.2">
      <c r="A62" s="181"/>
      <c r="B62" s="186" t="s">
        <v>88</v>
      </c>
      <c r="C62" s="187" t="s">
        <v>27</v>
      </c>
      <c r="D62" s="188"/>
      <c r="E62" s="188"/>
      <c r="F62" s="194" t="s">
        <v>88</v>
      </c>
      <c r="G62" s="195"/>
      <c r="H62" s="195"/>
      <c r="I62" s="195">
        <f>'01 2030_01 Pol'!G193</f>
        <v>0</v>
      </c>
      <c r="J62" s="192" t="str">
        <f>IF(I63=0,"",I62/I63*100)</f>
        <v/>
      </c>
    </row>
    <row r="63" spans="1:10" ht="25.5" customHeight="1" x14ac:dyDescent="0.2">
      <c r="A63" s="182"/>
      <c r="B63" s="189" t="s">
        <v>1</v>
      </c>
      <c r="C63" s="190"/>
      <c r="D63" s="191"/>
      <c r="E63" s="191"/>
      <c r="F63" s="196"/>
      <c r="G63" s="197"/>
      <c r="H63" s="197"/>
      <c r="I63" s="197">
        <f>SUM(I50:I62)</f>
        <v>0</v>
      </c>
      <c r="J63" s="193">
        <f>SUM(J50:J62)</f>
        <v>0</v>
      </c>
    </row>
    <row r="64" spans="1:10" x14ac:dyDescent="0.2">
      <c r="F64" s="137"/>
      <c r="G64" s="137"/>
      <c r="H64" s="137"/>
      <c r="I64" s="137"/>
      <c r="J64" s="138"/>
    </row>
    <row r="65" spans="6:10" x14ac:dyDescent="0.2">
      <c r="F65" s="137"/>
      <c r="G65" s="137"/>
      <c r="H65" s="137"/>
      <c r="I65" s="137"/>
      <c r="J65" s="138"/>
    </row>
    <row r="66" spans="6:10" x14ac:dyDescent="0.2">
      <c r="F66" s="137"/>
      <c r="G66" s="137"/>
      <c r="H66" s="137"/>
      <c r="I66" s="137"/>
      <c r="J66" s="138"/>
    </row>
  </sheetData>
  <sheetProtection algorithmName="SHA-512" hashValue="xv7vFK6dFrE/Fgc+/mmOdx52EMqDu8m3SdBYT9ZoTWJYDxYFKsMKjcQi0KXj6sko57q+fjyMrN3jneISl3+zbg==" saltValue="Hum83Lq8LcDR5tvV3Tb9+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alREz2ZIJEZSaa+oJ0IJ4R+dvidCJvIhgc+5VW1eJ0MAE4yZu9qnqXhKE7LGpRBAM2DgSvWp634o5lkAZLZoyA==" saltValue="ocezLL1gWd4RAa39C/lDi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D7B10-7326-4020-80B2-392CAECA6F9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90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7</v>
      </c>
      <c r="B2" s="49" t="s">
        <v>49</v>
      </c>
      <c r="C2" s="203" t="s">
        <v>44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92</v>
      </c>
      <c r="AG3" t="s">
        <v>93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94</v>
      </c>
    </row>
    <row r="5" spans="1:60" x14ac:dyDescent="0.2">
      <c r="D5" s="10"/>
    </row>
    <row r="6" spans="1:60" ht="38.25" x14ac:dyDescent="0.2">
      <c r="A6" s="210" t="s">
        <v>95</v>
      </c>
      <c r="B6" s="212" t="s">
        <v>96</v>
      </c>
      <c r="C6" s="212" t="s">
        <v>97</v>
      </c>
      <c r="D6" s="211" t="s">
        <v>98</v>
      </c>
      <c r="E6" s="210" t="s">
        <v>99</v>
      </c>
      <c r="F6" s="209" t="s">
        <v>100</v>
      </c>
      <c r="G6" s="210" t="s">
        <v>29</v>
      </c>
      <c r="H6" s="213" t="s">
        <v>30</v>
      </c>
      <c r="I6" s="213" t="s">
        <v>101</v>
      </c>
      <c r="J6" s="213" t="s">
        <v>31</v>
      </c>
      <c r="K6" s="213" t="s">
        <v>102</v>
      </c>
      <c r="L6" s="213" t="s">
        <v>103</v>
      </c>
      <c r="M6" s="213" t="s">
        <v>104</v>
      </c>
      <c r="N6" s="213" t="s">
        <v>105</v>
      </c>
      <c r="O6" s="213" t="s">
        <v>106</v>
      </c>
      <c r="P6" s="213" t="s">
        <v>107</v>
      </c>
      <c r="Q6" s="213" t="s">
        <v>108</v>
      </c>
      <c r="R6" s="213" t="s">
        <v>109</v>
      </c>
      <c r="S6" s="213" t="s">
        <v>110</v>
      </c>
      <c r="T6" s="213" t="s">
        <v>111</v>
      </c>
      <c r="U6" s="213" t="s">
        <v>112</v>
      </c>
      <c r="V6" s="213" t="s">
        <v>113</v>
      </c>
      <c r="W6" s="213" t="s">
        <v>114</v>
      </c>
      <c r="X6" s="213" t="s">
        <v>115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116</v>
      </c>
      <c r="B8" s="230" t="s">
        <v>63</v>
      </c>
      <c r="C8" s="249" t="s">
        <v>64</v>
      </c>
      <c r="D8" s="231"/>
      <c r="E8" s="232"/>
      <c r="F8" s="233"/>
      <c r="G8" s="233">
        <f>SUMIF(AG9:AG27,"&lt;&gt;NOR",G9:G27)</f>
        <v>0</v>
      </c>
      <c r="H8" s="233"/>
      <c r="I8" s="233">
        <f>SUM(I9:I27)</f>
        <v>0</v>
      </c>
      <c r="J8" s="233"/>
      <c r="K8" s="233">
        <f>SUM(K9:K27)</f>
        <v>0</v>
      </c>
      <c r="L8" s="233"/>
      <c r="M8" s="233">
        <f>SUM(M9:M27)</f>
        <v>0</v>
      </c>
      <c r="N8" s="233"/>
      <c r="O8" s="233">
        <f>SUM(O9:O27)</f>
        <v>0</v>
      </c>
      <c r="P8" s="233"/>
      <c r="Q8" s="233">
        <f>SUM(Q9:Q27)</f>
        <v>0</v>
      </c>
      <c r="R8" s="233"/>
      <c r="S8" s="233"/>
      <c r="T8" s="234"/>
      <c r="U8" s="228"/>
      <c r="V8" s="228">
        <f>SUM(V9:V27)</f>
        <v>15.32</v>
      </c>
      <c r="W8" s="228"/>
      <c r="X8" s="228"/>
      <c r="AG8" t="s">
        <v>117</v>
      </c>
    </row>
    <row r="9" spans="1:60" outlineLevel="1" x14ac:dyDescent="0.2">
      <c r="A9" s="235">
        <v>1</v>
      </c>
      <c r="B9" s="236" t="s">
        <v>118</v>
      </c>
      <c r="C9" s="250" t="s">
        <v>119</v>
      </c>
      <c r="D9" s="237" t="s">
        <v>120</v>
      </c>
      <c r="E9" s="238">
        <v>60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121</v>
      </c>
      <c r="S9" s="240" t="s">
        <v>122</v>
      </c>
      <c r="T9" s="241" t="s">
        <v>122</v>
      </c>
      <c r="U9" s="224">
        <v>8.5999999999999993E-2</v>
      </c>
      <c r="V9" s="224">
        <f>ROUND(E9*U9,2)</f>
        <v>5.16</v>
      </c>
      <c r="W9" s="224"/>
      <c r="X9" s="224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1" t="s">
        <v>125</v>
      </c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2" t="s">
        <v>127</v>
      </c>
      <c r="D11" s="226"/>
      <c r="E11" s="227">
        <v>60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3"/>
      <c r="D12" s="244"/>
      <c r="E12" s="244"/>
      <c r="F12" s="244"/>
      <c r="G12" s="24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129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5">
        <v>2</v>
      </c>
      <c r="B13" s="236" t="s">
        <v>130</v>
      </c>
      <c r="C13" s="250" t="s">
        <v>131</v>
      </c>
      <c r="D13" s="237" t="s">
        <v>120</v>
      </c>
      <c r="E13" s="238">
        <v>60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5.0000000000000002E-5</v>
      </c>
      <c r="O13" s="240">
        <f>ROUND(E13*N13,2)</f>
        <v>0</v>
      </c>
      <c r="P13" s="240">
        <v>0</v>
      </c>
      <c r="Q13" s="240">
        <f>ROUND(E13*P13,2)</f>
        <v>0</v>
      </c>
      <c r="R13" s="240" t="s">
        <v>132</v>
      </c>
      <c r="S13" s="240" t="s">
        <v>122</v>
      </c>
      <c r="T13" s="241" t="s">
        <v>122</v>
      </c>
      <c r="U13" s="224">
        <v>0.03</v>
      </c>
      <c r="V13" s="224">
        <f>ROUND(E13*U13,2)</f>
        <v>1.8</v>
      </c>
      <c r="W13" s="224"/>
      <c r="X13" s="224" t="s">
        <v>123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1" t="s">
        <v>133</v>
      </c>
      <c r="D14" s="242"/>
      <c r="E14" s="242"/>
      <c r="F14" s="242"/>
      <c r="G14" s="242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126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3"/>
      <c r="D15" s="244"/>
      <c r="E15" s="244"/>
      <c r="F15" s="244"/>
      <c r="G15" s="24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129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5">
        <v>3</v>
      </c>
      <c r="B16" s="236" t="s">
        <v>134</v>
      </c>
      <c r="C16" s="250" t="s">
        <v>135</v>
      </c>
      <c r="D16" s="237" t="s">
        <v>136</v>
      </c>
      <c r="E16" s="238">
        <v>2.8125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40">
        <v>0</v>
      </c>
      <c r="O16" s="240">
        <f>ROUND(E16*N16,2)</f>
        <v>0</v>
      </c>
      <c r="P16" s="240">
        <v>0</v>
      </c>
      <c r="Q16" s="240">
        <f>ROUND(E16*P16,2)</f>
        <v>0</v>
      </c>
      <c r="R16" s="240" t="s">
        <v>132</v>
      </c>
      <c r="S16" s="240" t="s">
        <v>122</v>
      </c>
      <c r="T16" s="241" t="s">
        <v>122</v>
      </c>
      <c r="U16" s="224">
        <v>0.51900000000000002</v>
      </c>
      <c r="V16" s="224">
        <f>ROUND(E16*U16,2)</f>
        <v>1.46</v>
      </c>
      <c r="W16" s="224"/>
      <c r="X16" s="224" t="s">
        <v>123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1" t="s">
        <v>137</v>
      </c>
      <c r="D17" s="242"/>
      <c r="E17" s="242"/>
      <c r="F17" s="242"/>
      <c r="G17" s="242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4"/>
      <c r="Z17" s="214"/>
      <c r="AA17" s="214"/>
      <c r="AB17" s="214"/>
      <c r="AC17" s="214"/>
      <c r="AD17" s="214"/>
      <c r="AE17" s="214"/>
      <c r="AF17" s="214"/>
      <c r="AG17" s="214" t="s">
        <v>126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5" t="str">
        <f>C17</f>
        <v>bez naložení do dopravní nádoby, ale s vyprázdněním dopravní nádoby na hromadu nebo na dopravní prostředek,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2" t="s">
        <v>138</v>
      </c>
      <c r="D18" s="226"/>
      <c r="E18" s="227">
        <v>2.81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128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3"/>
      <c r="D19" s="244"/>
      <c r="E19" s="244"/>
      <c r="F19" s="244"/>
      <c r="G19" s="24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129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5">
        <v>4</v>
      </c>
      <c r="B20" s="236" t="s">
        <v>139</v>
      </c>
      <c r="C20" s="250" t="s">
        <v>140</v>
      </c>
      <c r="D20" s="237" t="s">
        <v>136</v>
      </c>
      <c r="E20" s="238">
        <v>2.8125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 t="s">
        <v>132</v>
      </c>
      <c r="S20" s="240" t="s">
        <v>122</v>
      </c>
      <c r="T20" s="241" t="s">
        <v>122</v>
      </c>
      <c r="U20" s="224">
        <v>0.86799999999999999</v>
      </c>
      <c r="V20" s="224">
        <f>ROUND(E20*U20,2)</f>
        <v>2.44</v>
      </c>
      <c r="W20" s="224"/>
      <c r="X20" s="224" t="s">
        <v>123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124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1" t="s">
        <v>141</v>
      </c>
      <c r="D21" s="242"/>
      <c r="E21" s="242"/>
      <c r="F21" s="242"/>
      <c r="G21" s="242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4"/>
      <c r="Z21" s="214"/>
      <c r="AA21" s="214"/>
      <c r="AB21" s="214"/>
      <c r="AC21" s="214"/>
      <c r="AD21" s="214"/>
      <c r="AE21" s="214"/>
      <c r="AF21" s="214"/>
      <c r="AG21" s="214" t="s">
        <v>126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2" t="s">
        <v>138</v>
      </c>
      <c r="D22" s="226"/>
      <c r="E22" s="227">
        <v>2.81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128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3"/>
      <c r="D23" s="244"/>
      <c r="E23" s="244"/>
      <c r="F23" s="244"/>
      <c r="G23" s="24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129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5">
        <v>5</v>
      </c>
      <c r="B24" s="236" t="s">
        <v>142</v>
      </c>
      <c r="C24" s="250" t="s">
        <v>143</v>
      </c>
      <c r="D24" s="237" t="s">
        <v>136</v>
      </c>
      <c r="E24" s="238">
        <v>2.8125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132</v>
      </c>
      <c r="S24" s="240" t="s">
        <v>122</v>
      </c>
      <c r="T24" s="241" t="s">
        <v>122</v>
      </c>
      <c r="U24" s="224">
        <v>1.587</v>
      </c>
      <c r="V24" s="224">
        <f>ROUND(E24*U24,2)</f>
        <v>4.46</v>
      </c>
      <c r="W24" s="224"/>
      <c r="X24" s="224" t="s">
        <v>123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21"/>
      <c r="B25" s="222"/>
      <c r="C25" s="251" t="s">
        <v>144</v>
      </c>
      <c r="D25" s="242"/>
      <c r="E25" s="242"/>
      <c r="F25" s="242"/>
      <c r="G25" s="242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4"/>
      <c r="Z25" s="214"/>
      <c r="AA25" s="214"/>
      <c r="AB25" s="214"/>
      <c r="AC25" s="214"/>
      <c r="AD25" s="214"/>
      <c r="AE25" s="214"/>
      <c r="AF25" s="214"/>
      <c r="AG25" s="214" t="s">
        <v>126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5" t="str">
        <f>C25</f>
        <v>sypaninou z vhodných hornin tř. 1 - 4 nebo materiálem připraveným podél výkopu ve vzdálenosti do 3 m od jeho kraje, pro jakoukoliv hloubku výkopu a jakoukoliv míru zhutnění,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2" t="s">
        <v>138</v>
      </c>
      <c r="D26" s="226"/>
      <c r="E26" s="227">
        <v>2.81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128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3"/>
      <c r="D27" s="244"/>
      <c r="E27" s="244"/>
      <c r="F27" s="244"/>
      <c r="G27" s="24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129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29" t="s">
        <v>116</v>
      </c>
      <c r="B28" s="230" t="s">
        <v>65</v>
      </c>
      <c r="C28" s="249" t="s">
        <v>66</v>
      </c>
      <c r="D28" s="231"/>
      <c r="E28" s="232"/>
      <c r="F28" s="233"/>
      <c r="G28" s="233">
        <f>SUMIF(AG29:AG58,"&lt;&gt;NOR",G29:G58)</f>
        <v>0</v>
      </c>
      <c r="H28" s="233"/>
      <c r="I28" s="233">
        <f>SUM(I29:I58)</f>
        <v>0</v>
      </c>
      <c r="J28" s="233"/>
      <c r="K28" s="233">
        <f>SUM(K29:K58)</f>
        <v>0</v>
      </c>
      <c r="L28" s="233"/>
      <c r="M28" s="233">
        <f>SUM(M29:M58)</f>
        <v>0</v>
      </c>
      <c r="N28" s="233"/>
      <c r="O28" s="233">
        <f>SUM(O29:O58)</f>
        <v>6.2499999999999991</v>
      </c>
      <c r="P28" s="233"/>
      <c r="Q28" s="233">
        <f>SUM(Q29:Q58)</f>
        <v>0</v>
      </c>
      <c r="R28" s="233"/>
      <c r="S28" s="233"/>
      <c r="T28" s="234"/>
      <c r="U28" s="228"/>
      <c r="V28" s="228">
        <f>SUM(V29:V58)</f>
        <v>100.9</v>
      </c>
      <c r="W28" s="228"/>
      <c r="X28" s="228"/>
      <c r="AG28" t="s">
        <v>117</v>
      </c>
    </row>
    <row r="29" spans="1:60" ht="22.5" outlineLevel="1" x14ac:dyDescent="0.2">
      <c r="A29" s="235">
        <v>6</v>
      </c>
      <c r="B29" s="236" t="s">
        <v>145</v>
      </c>
      <c r="C29" s="250" t="s">
        <v>146</v>
      </c>
      <c r="D29" s="237" t="s">
        <v>120</v>
      </c>
      <c r="E29" s="238">
        <v>35.909999999999997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2.0000000000000002E-5</v>
      </c>
      <c r="O29" s="240">
        <f>ROUND(E29*N29,2)</f>
        <v>0</v>
      </c>
      <c r="P29" s="240">
        <v>0</v>
      </c>
      <c r="Q29" s="240">
        <f>ROUND(E29*P29,2)</f>
        <v>0</v>
      </c>
      <c r="R29" s="240" t="s">
        <v>147</v>
      </c>
      <c r="S29" s="240" t="s">
        <v>122</v>
      </c>
      <c r="T29" s="241" t="s">
        <v>122</v>
      </c>
      <c r="U29" s="224">
        <v>0.32</v>
      </c>
      <c r="V29" s="224">
        <f>ROUND(E29*U29,2)</f>
        <v>11.49</v>
      </c>
      <c r="W29" s="224"/>
      <c r="X29" s="224" t="s">
        <v>123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2" t="s">
        <v>148</v>
      </c>
      <c r="D30" s="226"/>
      <c r="E30" s="227">
        <v>47.88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2" t="s">
        <v>149</v>
      </c>
      <c r="D31" s="226"/>
      <c r="E31" s="227">
        <v>12.56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128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2" t="s">
        <v>150</v>
      </c>
      <c r="D32" s="226"/>
      <c r="E32" s="227">
        <v>-24.53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4"/>
      <c r="Z32" s="214"/>
      <c r="AA32" s="214"/>
      <c r="AB32" s="214"/>
      <c r="AC32" s="214"/>
      <c r="AD32" s="214"/>
      <c r="AE32" s="214"/>
      <c r="AF32" s="214"/>
      <c r="AG32" s="214" t="s">
        <v>128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3"/>
      <c r="D33" s="244"/>
      <c r="E33" s="244"/>
      <c r="F33" s="244"/>
      <c r="G33" s="24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129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5">
        <v>7</v>
      </c>
      <c r="B34" s="236" t="s">
        <v>151</v>
      </c>
      <c r="C34" s="250" t="s">
        <v>152</v>
      </c>
      <c r="D34" s="237" t="s">
        <v>136</v>
      </c>
      <c r="E34" s="238">
        <v>1.698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2.5874999999999999</v>
      </c>
      <c r="O34" s="240">
        <f>ROUND(E34*N34,2)</f>
        <v>4.3899999999999997</v>
      </c>
      <c r="P34" s="240">
        <v>0</v>
      </c>
      <c r="Q34" s="240">
        <f>ROUND(E34*P34,2)</f>
        <v>0</v>
      </c>
      <c r="R34" s="240" t="s">
        <v>147</v>
      </c>
      <c r="S34" s="240" t="s">
        <v>122</v>
      </c>
      <c r="T34" s="241" t="s">
        <v>122</v>
      </c>
      <c r="U34" s="224">
        <v>0</v>
      </c>
      <c r="V34" s="224">
        <f>ROUND(E34*U34,2)</f>
        <v>0</v>
      </c>
      <c r="W34" s="224"/>
      <c r="X34" s="224" t="s">
        <v>123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2" t="s">
        <v>153</v>
      </c>
      <c r="D35" s="226"/>
      <c r="E35" s="227">
        <v>1.5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4"/>
      <c r="Z35" s="214"/>
      <c r="AA35" s="214"/>
      <c r="AB35" s="214"/>
      <c r="AC35" s="214"/>
      <c r="AD35" s="214"/>
      <c r="AE35" s="214"/>
      <c r="AF35" s="214"/>
      <c r="AG35" s="214" t="s">
        <v>128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2" t="s">
        <v>154</v>
      </c>
      <c r="D36" s="226"/>
      <c r="E36" s="227">
        <v>0.2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128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3"/>
      <c r="D37" s="244"/>
      <c r="E37" s="244"/>
      <c r="F37" s="244"/>
      <c r="G37" s="24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129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5">
        <v>8</v>
      </c>
      <c r="B38" s="236" t="s">
        <v>155</v>
      </c>
      <c r="C38" s="250" t="s">
        <v>156</v>
      </c>
      <c r="D38" s="237" t="s">
        <v>157</v>
      </c>
      <c r="E38" s="238">
        <v>14.4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40">
        <v>8.0170000000000005E-2</v>
      </c>
      <c r="O38" s="240">
        <f>ROUND(E38*N38,2)</f>
        <v>1.1499999999999999</v>
      </c>
      <c r="P38" s="240">
        <v>0</v>
      </c>
      <c r="Q38" s="240">
        <f>ROUND(E38*P38,2)</f>
        <v>0</v>
      </c>
      <c r="R38" s="240" t="s">
        <v>147</v>
      </c>
      <c r="S38" s="240" t="s">
        <v>122</v>
      </c>
      <c r="T38" s="241" t="s">
        <v>122</v>
      </c>
      <c r="U38" s="224">
        <v>2.56</v>
      </c>
      <c r="V38" s="224">
        <f>ROUND(E38*U38,2)</f>
        <v>36.86</v>
      </c>
      <c r="W38" s="224"/>
      <c r="X38" s="224" t="s">
        <v>123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124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2" t="s">
        <v>158</v>
      </c>
      <c r="D39" s="226"/>
      <c r="E39" s="227">
        <v>14.4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128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3"/>
      <c r="D40" s="244"/>
      <c r="E40" s="244"/>
      <c r="F40" s="244"/>
      <c r="G40" s="24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5">
        <v>9</v>
      </c>
      <c r="B41" s="236" t="s">
        <v>159</v>
      </c>
      <c r="C41" s="250" t="s">
        <v>160</v>
      </c>
      <c r="D41" s="237" t="s">
        <v>161</v>
      </c>
      <c r="E41" s="238">
        <v>4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40">
        <v>8.5400000000000007E-3</v>
      </c>
      <c r="O41" s="240">
        <f>ROUND(E41*N41,2)</f>
        <v>0.03</v>
      </c>
      <c r="P41" s="240">
        <v>0</v>
      </c>
      <c r="Q41" s="240">
        <f>ROUND(E41*P41,2)</f>
        <v>0</v>
      </c>
      <c r="R41" s="240" t="s">
        <v>147</v>
      </c>
      <c r="S41" s="240" t="s">
        <v>122</v>
      </c>
      <c r="T41" s="241" t="s">
        <v>122</v>
      </c>
      <c r="U41" s="224">
        <v>3.95</v>
      </c>
      <c r="V41" s="224">
        <f>ROUND(E41*U41,2)</f>
        <v>15.8</v>
      </c>
      <c r="W41" s="224"/>
      <c r="X41" s="224" t="s">
        <v>123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124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2" t="s">
        <v>69</v>
      </c>
      <c r="D42" s="226"/>
      <c r="E42" s="227">
        <v>4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128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3"/>
      <c r="D43" s="244"/>
      <c r="E43" s="244"/>
      <c r="F43" s="244"/>
      <c r="G43" s="24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4"/>
      <c r="Z43" s="214"/>
      <c r="AA43" s="214"/>
      <c r="AB43" s="214"/>
      <c r="AC43" s="214"/>
      <c r="AD43" s="214"/>
      <c r="AE43" s="214"/>
      <c r="AF43" s="214"/>
      <c r="AG43" s="214" t="s">
        <v>129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5">
        <v>10</v>
      </c>
      <c r="B44" s="236" t="s">
        <v>162</v>
      </c>
      <c r="C44" s="250" t="s">
        <v>163</v>
      </c>
      <c r="D44" s="237" t="s">
        <v>161</v>
      </c>
      <c r="E44" s="238">
        <v>11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40">
        <v>1.15E-3</v>
      </c>
      <c r="O44" s="240">
        <f>ROUND(E44*N44,2)</f>
        <v>0.01</v>
      </c>
      <c r="P44" s="240">
        <v>0</v>
      </c>
      <c r="Q44" s="240">
        <f>ROUND(E44*P44,2)</f>
        <v>0</v>
      </c>
      <c r="R44" s="240" t="s">
        <v>164</v>
      </c>
      <c r="S44" s="240" t="s">
        <v>122</v>
      </c>
      <c r="T44" s="241" t="s">
        <v>122</v>
      </c>
      <c r="U44" s="224">
        <v>0.41099999999999998</v>
      </c>
      <c r="V44" s="224">
        <f>ROUND(E44*U44,2)</f>
        <v>4.5199999999999996</v>
      </c>
      <c r="W44" s="224"/>
      <c r="X44" s="224" t="s">
        <v>123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1" t="s">
        <v>165</v>
      </c>
      <c r="D45" s="242"/>
      <c r="E45" s="242"/>
      <c r="F45" s="242"/>
      <c r="G45" s="242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4"/>
      <c r="Z45" s="214"/>
      <c r="AA45" s="214"/>
      <c r="AB45" s="214"/>
      <c r="AC45" s="214"/>
      <c r="AD45" s="214"/>
      <c r="AE45" s="214"/>
      <c r="AF45" s="214"/>
      <c r="AG45" s="214" t="s">
        <v>126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2" t="s">
        <v>166</v>
      </c>
      <c r="D46" s="226"/>
      <c r="E46" s="227">
        <v>11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128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3"/>
      <c r="D47" s="244"/>
      <c r="E47" s="244"/>
      <c r="F47" s="244"/>
      <c r="G47" s="24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4"/>
      <c r="Z47" s="214"/>
      <c r="AA47" s="214"/>
      <c r="AB47" s="214"/>
      <c r="AC47" s="214"/>
      <c r="AD47" s="214"/>
      <c r="AE47" s="214"/>
      <c r="AF47" s="214"/>
      <c r="AG47" s="214" t="s">
        <v>129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5">
        <v>11</v>
      </c>
      <c r="B48" s="236" t="s">
        <v>167</v>
      </c>
      <c r="C48" s="250" t="s">
        <v>168</v>
      </c>
      <c r="D48" s="237" t="s">
        <v>157</v>
      </c>
      <c r="E48" s="238">
        <v>14.4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40">
        <v>4.4979999999999999E-2</v>
      </c>
      <c r="O48" s="240">
        <f>ROUND(E48*N48,2)</f>
        <v>0.65</v>
      </c>
      <c r="P48" s="240">
        <v>0</v>
      </c>
      <c r="Q48" s="240">
        <f>ROUND(E48*P48,2)</f>
        <v>0</v>
      </c>
      <c r="R48" s="240" t="s">
        <v>147</v>
      </c>
      <c r="S48" s="240" t="s">
        <v>122</v>
      </c>
      <c r="T48" s="241" t="s">
        <v>122</v>
      </c>
      <c r="U48" s="224">
        <v>0.88100000000000001</v>
      </c>
      <c r="V48" s="224">
        <f>ROUND(E48*U48,2)</f>
        <v>12.69</v>
      </c>
      <c r="W48" s="224"/>
      <c r="X48" s="224" t="s">
        <v>123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124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1" t="s">
        <v>169</v>
      </c>
      <c r="D49" s="242"/>
      <c r="E49" s="242"/>
      <c r="F49" s="242"/>
      <c r="G49" s="242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4"/>
      <c r="Z49" s="214"/>
      <c r="AA49" s="214"/>
      <c r="AB49" s="214"/>
      <c r="AC49" s="214"/>
      <c r="AD49" s="214"/>
      <c r="AE49" s="214"/>
      <c r="AF49" s="214"/>
      <c r="AG49" s="214" t="s">
        <v>126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2" t="s">
        <v>158</v>
      </c>
      <c r="D50" s="226"/>
      <c r="E50" s="227">
        <v>14.4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128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3"/>
      <c r="D51" s="244"/>
      <c r="E51" s="244"/>
      <c r="F51" s="244"/>
      <c r="G51" s="24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4"/>
      <c r="Z51" s="214"/>
      <c r="AA51" s="214"/>
      <c r="AB51" s="214"/>
      <c r="AC51" s="214"/>
      <c r="AD51" s="214"/>
      <c r="AE51" s="214"/>
      <c r="AF51" s="214"/>
      <c r="AG51" s="214" t="s">
        <v>129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5">
        <v>12</v>
      </c>
      <c r="B52" s="236" t="s">
        <v>170</v>
      </c>
      <c r="C52" s="250" t="s">
        <v>171</v>
      </c>
      <c r="D52" s="237" t="s">
        <v>161</v>
      </c>
      <c r="E52" s="238">
        <v>4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40">
        <v>4.4000000000000003E-3</v>
      </c>
      <c r="O52" s="240">
        <f>ROUND(E52*N52,2)</f>
        <v>0.02</v>
      </c>
      <c r="P52" s="240">
        <v>0</v>
      </c>
      <c r="Q52" s="240">
        <f>ROUND(E52*P52,2)</f>
        <v>0</v>
      </c>
      <c r="R52" s="240" t="s">
        <v>147</v>
      </c>
      <c r="S52" s="240" t="s">
        <v>122</v>
      </c>
      <c r="T52" s="241" t="s">
        <v>122</v>
      </c>
      <c r="U52" s="224">
        <v>4.8840000000000003</v>
      </c>
      <c r="V52" s="224">
        <f>ROUND(E52*U52,2)</f>
        <v>19.54</v>
      </c>
      <c r="W52" s="224"/>
      <c r="X52" s="224" t="s">
        <v>123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124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1" t="s">
        <v>172</v>
      </c>
      <c r="D53" s="242"/>
      <c r="E53" s="242"/>
      <c r="F53" s="242"/>
      <c r="G53" s="242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2" t="s">
        <v>69</v>
      </c>
      <c r="D54" s="226"/>
      <c r="E54" s="227">
        <v>4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128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3"/>
      <c r="D55" s="244"/>
      <c r="E55" s="244"/>
      <c r="F55" s="244"/>
      <c r="G55" s="24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129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5">
        <v>13</v>
      </c>
      <c r="B56" s="236" t="s">
        <v>173</v>
      </c>
      <c r="C56" s="250" t="s">
        <v>174</v>
      </c>
      <c r="D56" s="237" t="s">
        <v>175</v>
      </c>
      <c r="E56" s="238">
        <v>15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40">
        <v>0</v>
      </c>
      <c r="O56" s="240">
        <f>ROUND(E56*N56,2)</f>
        <v>0</v>
      </c>
      <c r="P56" s="240">
        <v>0</v>
      </c>
      <c r="Q56" s="240">
        <f>ROUND(E56*P56,2)</f>
        <v>0</v>
      </c>
      <c r="R56" s="240" t="s">
        <v>176</v>
      </c>
      <c r="S56" s="240" t="s">
        <v>122</v>
      </c>
      <c r="T56" s="241" t="s">
        <v>177</v>
      </c>
      <c r="U56" s="224">
        <v>0</v>
      </c>
      <c r="V56" s="224">
        <f>ROUND(E56*U56,2)</f>
        <v>0</v>
      </c>
      <c r="W56" s="224"/>
      <c r="X56" s="224" t="s">
        <v>178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179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2" t="s">
        <v>180</v>
      </c>
      <c r="D57" s="226"/>
      <c r="E57" s="227">
        <v>15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128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3"/>
      <c r="D58" s="244"/>
      <c r="E58" s="244"/>
      <c r="F58" s="244"/>
      <c r="G58" s="24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129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29" t="s">
        <v>116</v>
      </c>
      <c r="B59" s="230" t="s">
        <v>67</v>
      </c>
      <c r="C59" s="249" t="s">
        <v>68</v>
      </c>
      <c r="D59" s="231"/>
      <c r="E59" s="232"/>
      <c r="F59" s="233"/>
      <c r="G59" s="233">
        <f>SUMIF(AG60:AG93,"&lt;&gt;NOR",G60:G93)</f>
        <v>0</v>
      </c>
      <c r="H59" s="233"/>
      <c r="I59" s="233">
        <f>SUM(I60:I93)</f>
        <v>0</v>
      </c>
      <c r="J59" s="233"/>
      <c r="K59" s="233">
        <f>SUM(K60:K93)</f>
        <v>0</v>
      </c>
      <c r="L59" s="233"/>
      <c r="M59" s="233">
        <f>SUM(M60:M93)</f>
        <v>0</v>
      </c>
      <c r="N59" s="233"/>
      <c r="O59" s="233">
        <f>SUM(O60:O93)</f>
        <v>7.08</v>
      </c>
      <c r="P59" s="233"/>
      <c r="Q59" s="233">
        <f>SUM(Q60:Q93)</f>
        <v>0</v>
      </c>
      <c r="R59" s="233"/>
      <c r="S59" s="233"/>
      <c r="T59" s="234"/>
      <c r="U59" s="228"/>
      <c r="V59" s="228">
        <f>SUM(V60:V93)</f>
        <v>42.43</v>
      </c>
      <c r="W59" s="228"/>
      <c r="X59" s="228"/>
      <c r="AG59" t="s">
        <v>117</v>
      </c>
    </row>
    <row r="60" spans="1:60" outlineLevel="1" x14ac:dyDescent="0.2">
      <c r="A60" s="235">
        <v>14</v>
      </c>
      <c r="B60" s="236" t="s">
        <v>181</v>
      </c>
      <c r="C60" s="250" t="s">
        <v>182</v>
      </c>
      <c r="D60" s="237" t="s">
        <v>161</v>
      </c>
      <c r="E60" s="238">
        <v>10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40">
        <v>0.30152000000000001</v>
      </c>
      <c r="O60" s="240">
        <f>ROUND(E60*N60,2)</f>
        <v>3.02</v>
      </c>
      <c r="P60" s="240">
        <v>0</v>
      </c>
      <c r="Q60" s="240">
        <f>ROUND(E60*P60,2)</f>
        <v>0</v>
      </c>
      <c r="R60" s="240" t="s">
        <v>183</v>
      </c>
      <c r="S60" s="240" t="s">
        <v>122</v>
      </c>
      <c r="T60" s="241" t="s">
        <v>122</v>
      </c>
      <c r="U60" s="224">
        <v>1.111</v>
      </c>
      <c r="V60" s="224">
        <f>ROUND(E60*U60,2)</f>
        <v>11.11</v>
      </c>
      <c r="W60" s="224"/>
      <c r="X60" s="224" t="s">
        <v>123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124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1" t="s">
        <v>184</v>
      </c>
      <c r="D61" s="242"/>
      <c r="E61" s="242"/>
      <c r="F61" s="242"/>
      <c r="G61" s="242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4"/>
      <c r="Z61" s="214"/>
      <c r="AA61" s="214"/>
      <c r="AB61" s="214"/>
      <c r="AC61" s="214"/>
      <c r="AD61" s="214"/>
      <c r="AE61" s="214"/>
      <c r="AF61" s="214"/>
      <c r="AG61" s="214" t="s">
        <v>126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2" t="s">
        <v>185</v>
      </c>
      <c r="D62" s="226"/>
      <c r="E62" s="227">
        <v>10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3"/>
      <c r="D63" s="244"/>
      <c r="E63" s="244"/>
      <c r="F63" s="244"/>
      <c r="G63" s="24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129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5">
        <v>15</v>
      </c>
      <c r="B64" s="236" t="s">
        <v>186</v>
      </c>
      <c r="C64" s="250" t="s">
        <v>187</v>
      </c>
      <c r="D64" s="237" t="s">
        <v>161</v>
      </c>
      <c r="E64" s="238">
        <v>10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40">
        <v>0.40388000000000002</v>
      </c>
      <c r="O64" s="240">
        <f>ROUND(E64*N64,2)</f>
        <v>4.04</v>
      </c>
      <c r="P64" s="240">
        <v>0</v>
      </c>
      <c r="Q64" s="240">
        <f>ROUND(E64*P64,2)</f>
        <v>0</v>
      </c>
      <c r="R64" s="240" t="s">
        <v>183</v>
      </c>
      <c r="S64" s="240" t="s">
        <v>122</v>
      </c>
      <c r="T64" s="241" t="s">
        <v>122</v>
      </c>
      <c r="U64" s="224">
        <v>1.4510000000000001</v>
      </c>
      <c r="V64" s="224">
        <f>ROUND(E64*U64,2)</f>
        <v>14.51</v>
      </c>
      <c r="W64" s="224"/>
      <c r="X64" s="224" t="s">
        <v>123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124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1" t="s">
        <v>184</v>
      </c>
      <c r="D65" s="242"/>
      <c r="E65" s="242"/>
      <c r="F65" s="242"/>
      <c r="G65" s="242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126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2" t="s">
        <v>185</v>
      </c>
      <c r="D66" s="226"/>
      <c r="E66" s="227">
        <v>10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3"/>
      <c r="D67" s="244"/>
      <c r="E67" s="244"/>
      <c r="F67" s="244"/>
      <c r="G67" s="24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129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5">
        <v>16</v>
      </c>
      <c r="B68" s="236" t="s">
        <v>188</v>
      </c>
      <c r="C68" s="250" t="s">
        <v>189</v>
      </c>
      <c r="D68" s="237" t="s">
        <v>136</v>
      </c>
      <c r="E68" s="238">
        <v>2.6932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0" t="s">
        <v>190</v>
      </c>
      <c r="S68" s="240" t="s">
        <v>122</v>
      </c>
      <c r="T68" s="241" t="s">
        <v>122</v>
      </c>
      <c r="U68" s="224">
        <v>2.2970000000000002</v>
      </c>
      <c r="V68" s="224">
        <f>ROUND(E68*U68,2)</f>
        <v>6.19</v>
      </c>
      <c r="W68" s="224"/>
      <c r="X68" s="224" t="s">
        <v>123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124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1" t="s">
        <v>191</v>
      </c>
      <c r="D69" s="242"/>
      <c r="E69" s="242"/>
      <c r="F69" s="242"/>
      <c r="G69" s="242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126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2" t="s">
        <v>192</v>
      </c>
      <c r="D70" s="226"/>
      <c r="E70" s="227">
        <v>1.5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2" t="s">
        <v>193</v>
      </c>
      <c r="D71" s="226"/>
      <c r="E71" s="227">
        <v>1.2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3"/>
      <c r="D72" s="244"/>
      <c r="E72" s="244"/>
      <c r="F72" s="244"/>
      <c r="G72" s="24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4"/>
      <c r="Z72" s="214"/>
      <c r="AA72" s="214"/>
      <c r="AB72" s="214"/>
      <c r="AC72" s="214"/>
      <c r="AD72" s="214"/>
      <c r="AE72" s="214"/>
      <c r="AF72" s="214"/>
      <c r="AG72" s="214" t="s">
        <v>129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5">
        <v>17</v>
      </c>
      <c r="B73" s="236" t="s">
        <v>194</v>
      </c>
      <c r="C73" s="250" t="s">
        <v>195</v>
      </c>
      <c r="D73" s="237" t="s">
        <v>136</v>
      </c>
      <c r="E73" s="238">
        <v>1.7363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40">
        <v>0</v>
      </c>
      <c r="O73" s="240">
        <f>ROUND(E73*N73,2)</f>
        <v>0</v>
      </c>
      <c r="P73" s="240">
        <v>0</v>
      </c>
      <c r="Q73" s="240">
        <f>ROUND(E73*P73,2)</f>
        <v>0</v>
      </c>
      <c r="R73" s="240" t="s">
        <v>190</v>
      </c>
      <c r="S73" s="240" t="s">
        <v>122</v>
      </c>
      <c r="T73" s="241" t="s">
        <v>122</v>
      </c>
      <c r="U73" s="224">
        <v>4.5949999999999998</v>
      </c>
      <c r="V73" s="224">
        <f>ROUND(E73*U73,2)</f>
        <v>7.98</v>
      </c>
      <c r="W73" s="224"/>
      <c r="X73" s="224" t="s">
        <v>123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124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1" t="s">
        <v>191</v>
      </c>
      <c r="D74" s="242"/>
      <c r="E74" s="242"/>
      <c r="F74" s="242"/>
      <c r="G74" s="242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4"/>
      <c r="Z74" s="214"/>
      <c r="AA74" s="214"/>
      <c r="AB74" s="214"/>
      <c r="AC74" s="214"/>
      <c r="AD74" s="214"/>
      <c r="AE74" s="214"/>
      <c r="AF74" s="214"/>
      <c r="AG74" s="214" t="s">
        <v>126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2" t="s">
        <v>192</v>
      </c>
      <c r="D75" s="226"/>
      <c r="E75" s="227">
        <v>1.5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2" t="s">
        <v>196</v>
      </c>
      <c r="D76" s="226"/>
      <c r="E76" s="227">
        <v>0.24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128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3"/>
      <c r="D77" s="244"/>
      <c r="E77" s="244"/>
      <c r="F77" s="244"/>
      <c r="G77" s="24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129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5">
        <v>18</v>
      </c>
      <c r="B78" s="236" t="s">
        <v>197</v>
      </c>
      <c r="C78" s="250" t="s">
        <v>198</v>
      </c>
      <c r="D78" s="237" t="s">
        <v>161</v>
      </c>
      <c r="E78" s="238">
        <v>11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40">
        <v>0</v>
      </c>
      <c r="O78" s="240">
        <f>ROUND(E78*N78,2)</f>
        <v>0</v>
      </c>
      <c r="P78" s="240">
        <v>0</v>
      </c>
      <c r="Q78" s="240">
        <f>ROUND(E78*P78,2)</f>
        <v>0</v>
      </c>
      <c r="R78" s="240" t="s">
        <v>121</v>
      </c>
      <c r="S78" s="240" t="s">
        <v>122</v>
      </c>
      <c r="T78" s="241" t="s">
        <v>122</v>
      </c>
      <c r="U78" s="224">
        <v>0.24</v>
      </c>
      <c r="V78" s="224">
        <f>ROUND(E78*U78,2)</f>
        <v>2.64</v>
      </c>
      <c r="W78" s="224"/>
      <c r="X78" s="224" t="s">
        <v>123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124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2" t="s">
        <v>199</v>
      </c>
      <c r="D79" s="226"/>
      <c r="E79" s="227">
        <v>11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4"/>
      <c r="Z79" s="214"/>
      <c r="AA79" s="214"/>
      <c r="AB79" s="214"/>
      <c r="AC79" s="214"/>
      <c r="AD79" s="214"/>
      <c r="AE79" s="214"/>
      <c r="AF79" s="214"/>
      <c r="AG79" s="214" t="s">
        <v>128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3"/>
      <c r="D80" s="244"/>
      <c r="E80" s="244"/>
      <c r="F80" s="244"/>
      <c r="G80" s="24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129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5">
        <v>19</v>
      </c>
      <c r="B81" s="236" t="s">
        <v>200</v>
      </c>
      <c r="C81" s="250" t="s">
        <v>201</v>
      </c>
      <c r="D81" s="237" t="s">
        <v>136</v>
      </c>
      <c r="E81" s="238">
        <v>3.8380000000000001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21</v>
      </c>
      <c r="M81" s="240">
        <f>G81*(1+L81/100)</f>
        <v>0</v>
      </c>
      <c r="N81" s="240">
        <v>0</v>
      </c>
      <c r="O81" s="240">
        <f>ROUND(E81*N81,2)</f>
        <v>0</v>
      </c>
      <c r="P81" s="240">
        <v>0</v>
      </c>
      <c r="Q81" s="240">
        <f>ROUND(E81*P81,2)</f>
        <v>0</v>
      </c>
      <c r="R81" s="240"/>
      <c r="S81" s="240" t="s">
        <v>202</v>
      </c>
      <c r="T81" s="241" t="s">
        <v>203</v>
      </c>
      <c r="U81" s="224">
        <v>0</v>
      </c>
      <c r="V81" s="224">
        <f>ROUND(E81*U81,2)</f>
        <v>0</v>
      </c>
      <c r="W81" s="224"/>
      <c r="X81" s="224" t="s">
        <v>123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2" t="s">
        <v>192</v>
      </c>
      <c r="D82" s="226"/>
      <c r="E82" s="227">
        <v>1.5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128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2" t="s">
        <v>204</v>
      </c>
      <c r="D83" s="226"/>
      <c r="E83" s="227">
        <v>0.4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128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2" t="s">
        <v>205</v>
      </c>
      <c r="D84" s="226"/>
      <c r="E84" s="227">
        <v>1.7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128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2" t="s">
        <v>196</v>
      </c>
      <c r="D85" s="226"/>
      <c r="E85" s="227">
        <v>0.24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128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3"/>
      <c r="D86" s="244"/>
      <c r="E86" s="244"/>
      <c r="F86" s="244"/>
      <c r="G86" s="24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129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35">
        <v>20</v>
      </c>
      <c r="B87" s="236" t="s">
        <v>206</v>
      </c>
      <c r="C87" s="250" t="s">
        <v>207</v>
      </c>
      <c r="D87" s="237" t="s">
        <v>120</v>
      </c>
      <c r="E87" s="238">
        <v>11.7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40">
        <v>0</v>
      </c>
      <c r="O87" s="240">
        <f>ROUND(E87*N87,2)</f>
        <v>0</v>
      </c>
      <c r="P87" s="240">
        <v>0</v>
      </c>
      <c r="Q87" s="240">
        <f>ROUND(E87*P87,2)</f>
        <v>0</v>
      </c>
      <c r="R87" s="240"/>
      <c r="S87" s="240" t="s">
        <v>202</v>
      </c>
      <c r="T87" s="241" t="s">
        <v>203</v>
      </c>
      <c r="U87" s="224">
        <v>0</v>
      </c>
      <c r="V87" s="224">
        <f>ROUND(E87*U87,2)</f>
        <v>0</v>
      </c>
      <c r="W87" s="224"/>
      <c r="X87" s="224" t="s">
        <v>123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2" t="s">
        <v>208</v>
      </c>
      <c r="D88" s="226"/>
      <c r="E88" s="227">
        <v>7.98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4"/>
      <c r="Z88" s="214"/>
      <c r="AA88" s="214"/>
      <c r="AB88" s="214"/>
      <c r="AC88" s="214"/>
      <c r="AD88" s="214"/>
      <c r="AE88" s="214"/>
      <c r="AF88" s="214"/>
      <c r="AG88" s="214" t="s">
        <v>128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2" t="s">
        <v>209</v>
      </c>
      <c r="D89" s="226"/>
      <c r="E89" s="227">
        <v>3.72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128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3"/>
      <c r="D90" s="244"/>
      <c r="E90" s="244"/>
      <c r="F90" s="244"/>
      <c r="G90" s="24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129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33.75" outlineLevel="1" x14ac:dyDescent="0.2">
      <c r="A91" s="235">
        <v>21</v>
      </c>
      <c r="B91" s="236" t="s">
        <v>210</v>
      </c>
      <c r="C91" s="250" t="s">
        <v>211</v>
      </c>
      <c r="D91" s="237" t="s">
        <v>161</v>
      </c>
      <c r="E91" s="238">
        <v>11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1.8799999999999999E-3</v>
      </c>
      <c r="O91" s="240">
        <f>ROUND(E91*N91,2)</f>
        <v>0.02</v>
      </c>
      <c r="P91" s="240">
        <v>0</v>
      </c>
      <c r="Q91" s="240">
        <f>ROUND(E91*P91,2)</f>
        <v>0</v>
      </c>
      <c r="R91" s="240" t="s">
        <v>212</v>
      </c>
      <c r="S91" s="240" t="s">
        <v>122</v>
      </c>
      <c r="T91" s="241" t="s">
        <v>122</v>
      </c>
      <c r="U91" s="224">
        <v>0</v>
      </c>
      <c r="V91" s="224">
        <f>ROUND(E91*U91,2)</f>
        <v>0</v>
      </c>
      <c r="W91" s="224"/>
      <c r="X91" s="224" t="s">
        <v>213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214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2" t="s">
        <v>215</v>
      </c>
      <c r="D92" s="226"/>
      <c r="E92" s="227">
        <v>11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4"/>
      <c r="Z92" s="214"/>
      <c r="AA92" s="214"/>
      <c r="AB92" s="214"/>
      <c r="AC92" s="214"/>
      <c r="AD92" s="214"/>
      <c r="AE92" s="214"/>
      <c r="AF92" s="214"/>
      <c r="AG92" s="214" t="s">
        <v>128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3"/>
      <c r="D93" s="244"/>
      <c r="E93" s="244"/>
      <c r="F93" s="244"/>
      <c r="G93" s="24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129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29" t="s">
        <v>116</v>
      </c>
      <c r="B94" s="230" t="s">
        <v>69</v>
      </c>
      <c r="C94" s="249" t="s">
        <v>70</v>
      </c>
      <c r="D94" s="231"/>
      <c r="E94" s="232"/>
      <c r="F94" s="233"/>
      <c r="G94" s="233">
        <f>SUMIF(AG95:AG107,"&lt;&gt;NOR",G95:G107)</f>
        <v>0</v>
      </c>
      <c r="H94" s="233"/>
      <c r="I94" s="233">
        <f>SUM(I95:I107)</f>
        <v>0</v>
      </c>
      <c r="J94" s="233"/>
      <c r="K94" s="233">
        <f>SUM(K95:K107)</f>
        <v>0</v>
      </c>
      <c r="L94" s="233"/>
      <c r="M94" s="233">
        <f>SUM(M95:M107)</f>
        <v>0</v>
      </c>
      <c r="N94" s="233"/>
      <c r="O94" s="233">
        <f>SUM(O95:O107)</f>
        <v>2.92</v>
      </c>
      <c r="P94" s="233"/>
      <c r="Q94" s="233">
        <f>SUM(Q95:Q107)</f>
        <v>0</v>
      </c>
      <c r="R94" s="233"/>
      <c r="S94" s="233"/>
      <c r="T94" s="234"/>
      <c r="U94" s="228"/>
      <c r="V94" s="228">
        <f>SUM(V95:V107)</f>
        <v>11.520000000000001</v>
      </c>
      <c r="W94" s="228"/>
      <c r="X94" s="228"/>
      <c r="AG94" t="s">
        <v>117</v>
      </c>
    </row>
    <row r="95" spans="1:60" outlineLevel="1" x14ac:dyDescent="0.2">
      <c r="A95" s="235">
        <v>22</v>
      </c>
      <c r="B95" s="236" t="s">
        <v>216</v>
      </c>
      <c r="C95" s="250" t="s">
        <v>217</v>
      </c>
      <c r="D95" s="237" t="s">
        <v>136</v>
      </c>
      <c r="E95" s="238">
        <v>1.0972999999999999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40">
        <v>2.5251100000000002</v>
      </c>
      <c r="O95" s="240">
        <f>ROUND(E95*N95,2)</f>
        <v>2.77</v>
      </c>
      <c r="P95" s="240">
        <v>0</v>
      </c>
      <c r="Q95" s="240">
        <f>ROUND(E95*P95,2)</f>
        <v>0</v>
      </c>
      <c r="R95" s="240" t="s">
        <v>190</v>
      </c>
      <c r="S95" s="240" t="s">
        <v>122</v>
      </c>
      <c r="T95" s="241" t="s">
        <v>122</v>
      </c>
      <c r="U95" s="224">
        <v>1.448</v>
      </c>
      <c r="V95" s="224">
        <f>ROUND(E95*U95,2)</f>
        <v>1.59</v>
      </c>
      <c r="W95" s="224"/>
      <c r="X95" s="224" t="s">
        <v>123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124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2" t="s">
        <v>218</v>
      </c>
      <c r="D96" s="226"/>
      <c r="E96" s="227">
        <v>1.1000000000000001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4"/>
      <c r="Z96" s="214"/>
      <c r="AA96" s="214"/>
      <c r="AB96" s="214"/>
      <c r="AC96" s="214"/>
      <c r="AD96" s="214"/>
      <c r="AE96" s="214"/>
      <c r="AF96" s="214"/>
      <c r="AG96" s="214" t="s">
        <v>128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3"/>
      <c r="D97" s="244"/>
      <c r="E97" s="244"/>
      <c r="F97" s="244"/>
      <c r="G97" s="24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4"/>
      <c r="Z97" s="214"/>
      <c r="AA97" s="214"/>
      <c r="AB97" s="214"/>
      <c r="AC97" s="214"/>
      <c r="AD97" s="214"/>
      <c r="AE97" s="214"/>
      <c r="AF97" s="214"/>
      <c r="AG97" s="214" t="s">
        <v>129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5">
        <v>23</v>
      </c>
      <c r="B98" s="236" t="s">
        <v>219</v>
      </c>
      <c r="C98" s="250" t="s">
        <v>220</v>
      </c>
      <c r="D98" s="237" t="s">
        <v>120</v>
      </c>
      <c r="E98" s="238">
        <v>7.3150000000000004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40">
        <v>7.8200000000000006E-3</v>
      </c>
      <c r="O98" s="240">
        <f>ROUND(E98*N98,2)</f>
        <v>0.06</v>
      </c>
      <c r="P98" s="240">
        <v>0</v>
      </c>
      <c r="Q98" s="240">
        <f>ROUND(E98*P98,2)</f>
        <v>0</v>
      </c>
      <c r="R98" s="240" t="s">
        <v>190</v>
      </c>
      <c r="S98" s="240" t="s">
        <v>122</v>
      </c>
      <c r="T98" s="241" t="s">
        <v>122</v>
      </c>
      <c r="U98" s="224">
        <v>0.79</v>
      </c>
      <c r="V98" s="224">
        <f>ROUND(E98*U98,2)</f>
        <v>5.78</v>
      </c>
      <c r="W98" s="224"/>
      <c r="X98" s="224" t="s">
        <v>123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124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2" t="s">
        <v>221</v>
      </c>
      <c r="D99" s="226"/>
      <c r="E99" s="227">
        <v>7.32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128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3"/>
      <c r="D100" s="244"/>
      <c r="E100" s="244"/>
      <c r="F100" s="244"/>
      <c r="G100" s="24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129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5">
        <v>24</v>
      </c>
      <c r="B101" s="236" t="s">
        <v>222</v>
      </c>
      <c r="C101" s="250" t="s">
        <v>223</v>
      </c>
      <c r="D101" s="237" t="s">
        <v>120</v>
      </c>
      <c r="E101" s="238">
        <v>7.3150000000000004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40">
        <v>0</v>
      </c>
      <c r="O101" s="240">
        <f>ROUND(E101*N101,2)</f>
        <v>0</v>
      </c>
      <c r="P101" s="240">
        <v>0</v>
      </c>
      <c r="Q101" s="240">
        <f>ROUND(E101*P101,2)</f>
        <v>0</v>
      </c>
      <c r="R101" s="240" t="s">
        <v>190</v>
      </c>
      <c r="S101" s="240" t="s">
        <v>122</v>
      </c>
      <c r="T101" s="241" t="s">
        <v>122</v>
      </c>
      <c r="U101" s="224">
        <v>0.24</v>
      </c>
      <c r="V101" s="224">
        <f>ROUND(E101*U101,2)</f>
        <v>1.76</v>
      </c>
      <c r="W101" s="224"/>
      <c r="X101" s="224" t="s">
        <v>123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2" t="s">
        <v>221</v>
      </c>
      <c r="D102" s="226"/>
      <c r="E102" s="227">
        <v>7.32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128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3"/>
      <c r="D103" s="244"/>
      <c r="E103" s="244"/>
      <c r="F103" s="244"/>
      <c r="G103" s="24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129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5">
        <v>25</v>
      </c>
      <c r="B104" s="236" t="s">
        <v>224</v>
      </c>
      <c r="C104" s="250" t="s">
        <v>225</v>
      </c>
      <c r="D104" s="237" t="s">
        <v>226</v>
      </c>
      <c r="E104" s="238">
        <v>8.6199999999999999E-2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40">
        <v>1.0166500000000001</v>
      </c>
      <c r="O104" s="240">
        <f>ROUND(E104*N104,2)</f>
        <v>0.09</v>
      </c>
      <c r="P104" s="240">
        <v>0</v>
      </c>
      <c r="Q104" s="240">
        <f>ROUND(E104*P104,2)</f>
        <v>0</v>
      </c>
      <c r="R104" s="240" t="s">
        <v>190</v>
      </c>
      <c r="S104" s="240" t="s">
        <v>122</v>
      </c>
      <c r="T104" s="241" t="s">
        <v>122</v>
      </c>
      <c r="U104" s="224">
        <v>27.672999999999998</v>
      </c>
      <c r="V104" s="224">
        <f>ROUND(E104*U104,2)</f>
        <v>2.39</v>
      </c>
      <c r="W104" s="224"/>
      <c r="X104" s="224" t="s">
        <v>123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1" t="s">
        <v>227</v>
      </c>
      <c r="D105" s="242"/>
      <c r="E105" s="242"/>
      <c r="F105" s="242"/>
      <c r="G105" s="242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126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2" t="s">
        <v>228</v>
      </c>
      <c r="D106" s="226"/>
      <c r="E106" s="227">
        <v>0.09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3"/>
      <c r="D107" s="244"/>
      <c r="E107" s="244"/>
      <c r="F107" s="244"/>
      <c r="G107" s="24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129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x14ac:dyDescent="0.2">
      <c r="A108" s="229" t="s">
        <v>116</v>
      </c>
      <c r="B108" s="230" t="s">
        <v>71</v>
      </c>
      <c r="C108" s="249" t="s">
        <v>72</v>
      </c>
      <c r="D108" s="231"/>
      <c r="E108" s="232"/>
      <c r="F108" s="233"/>
      <c r="G108" s="233">
        <f>SUMIF(AG109:AG125,"&lt;&gt;NOR",G109:G125)</f>
        <v>0</v>
      </c>
      <c r="H108" s="233"/>
      <c r="I108" s="233">
        <f>SUM(I109:I125)</f>
        <v>0</v>
      </c>
      <c r="J108" s="233"/>
      <c r="K108" s="233">
        <f>SUM(K109:K125)</f>
        <v>0</v>
      </c>
      <c r="L108" s="233"/>
      <c r="M108" s="233">
        <f>SUM(M109:M125)</f>
        <v>0</v>
      </c>
      <c r="N108" s="233"/>
      <c r="O108" s="233">
        <f>SUM(O109:O125)</f>
        <v>1.8</v>
      </c>
      <c r="P108" s="233"/>
      <c r="Q108" s="233">
        <f>SUM(Q109:Q125)</f>
        <v>0</v>
      </c>
      <c r="R108" s="233"/>
      <c r="S108" s="233"/>
      <c r="T108" s="234"/>
      <c r="U108" s="228"/>
      <c r="V108" s="228">
        <f>SUM(V109:V125)</f>
        <v>141.95999999999998</v>
      </c>
      <c r="W108" s="228"/>
      <c r="X108" s="228"/>
      <c r="AG108" t="s">
        <v>117</v>
      </c>
    </row>
    <row r="109" spans="1:60" outlineLevel="1" x14ac:dyDescent="0.2">
      <c r="A109" s="235">
        <v>26</v>
      </c>
      <c r="B109" s="236" t="s">
        <v>229</v>
      </c>
      <c r="C109" s="250" t="s">
        <v>230</v>
      </c>
      <c r="D109" s="237" t="s">
        <v>120</v>
      </c>
      <c r="E109" s="238">
        <v>36.909999999999997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0" t="s">
        <v>164</v>
      </c>
      <c r="S109" s="240" t="s">
        <v>122</v>
      </c>
      <c r="T109" s="241" t="s">
        <v>122</v>
      </c>
      <c r="U109" s="224">
        <v>0.38</v>
      </c>
      <c r="V109" s="224">
        <f>ROUND(E109*U109,2)</f>
        <v>14.03</v>
      </c>
      <c r="W109" s="224"/>
      <c r="X109" s="224" t="s">
        <v>123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124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1" t="s">
        <v>231</v>
      </c>
      <c r="D110" s="242"/>
      <c r="E110" s="242"/>
      <c r="F110" s="242"/>
      <c r="G110" s="242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126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2" t="s">
        <v>232</v>
      </c>
      <c r="D111" s="226"/>
      <c r="E111" s="227">
        <v>36.909999999999997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3"/>
      <c r="D112" s="244"/>
      <c r="E112" s="244"/>
      <c r="F112" s="244"/>
      <c r="G112" s="24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35">
        <v>27</v>
      </c>
      <c r="B113" s="236" t="s">
        <v>233</v>
      </c>
      <c r="C113" s="250" t="s">
        <v>234</v>
      </c>
      <c r="D113" s="237" t="s">
        <v>120</v>
      </c>
      <c r="E113" s="238">
        <v>24.525500000000001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40">
        <v>2.214E-2</v>
      </c>
      <c r="O113" s="240">
        <f>ROUND(E113*N113,2)</f>
        <v>0.54</v>
      </c>
      <c r="P113" s="240">
        <v>0</v>
      </c>
      <c r="Q113" s="240">
        <f>ROUND(E113*P113,2)</f>
        <v>0</v>
      </c>
      <c r="R113" s="240" t="s">
        <v>190</v>
      </c>
      <c r="S113" s="240" t="s">
        <v>122</v>
      </c>
      <c r="T113" s="241" t="s">
        <v>122</v>
      </c>
      <c r="U113" s="224">
        <v>1.248</v>
      </c>
      <c r="V113" s="224">
        <f>ROUND(E113*U113,2)</f>
        <v>30.61</v>
      </c>
      <c r="W113" s="224"/>
      <c r="X113" s="224" t="s">
        <v>123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124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2" t="s">
        <v>235</v>
      </c>
      <c r="D114" s="226"/>
      <c r="E114" s="227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128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2" t="s">
        <v>236</v>
      </c>
      <c r="D115" s="226"/>
      <c r="E115" s="227">
        <v>12.97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128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2" t="s">
        <v>237</v>
      </c>
      <c r="D116" s="226"/>
      <c r="E116" s="227">
        <v>2.84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128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2" t="s">
        <v>238</v>
      </c>
      <c r="D117" s="226"/>
      <c r="E117" s="227">
        <v>3.72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128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2" t="s">
        <v>239</v>
      </c>
      <c r="D118" s="226"/>
      <c r="E118" s="227">
        <v>5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128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3"/>
      <c r="D119" s="244"/>
      <c r="E119" s="244"/>
      <c r="F119" s="244"/>
      <c r="G119" s="24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129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5">
        <v>28</v>
      </c>
      <c r="B120" s="236" t="s">
        <v>240</v>
      </c>
      <c r="C120" s="250" t="s">
        <v>241</v>
      </c>
      <c r="D120" s="237" t="s">
        <v>120</v>
      </c>
      <c r="E120" s="238">
        <v>35.909999999999997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40">
        <v>3.5040000000000002E-2</v>
      </c>
      <c r="O120" s="240">
        <f>ROUND(E120*N120,2)</f>
        <v>1.26</v>
      </c>
      <c r="P120" s="240">
        <v>0</v>
      </c>
      <c r="Q120" s="240">
        <f>ROUND(E120*P120,2)</f>
        <v>0</v>
      </c>
      <c r="R120" s="240" t="s">
        <v>164</v>
      </c>
      <c r="S120" s="240" t="s">
        <v>122</v>
      </c>
      <c r="T120" s="241" t="s">
        <v>122</v>
      </c>
      <c r="U120" s="224">
        <v>2.71</v>
      </c>
      <c r="V120" s="224">
        <f>ROUND(E120*U120,2)</f>
        <v>97.32</v>
      </c>
      <c r="W120" s="224"/>
      <c r="X120" s="224" t="s">
        <v>123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124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1" x14ac:dyDescent="0.2">
      <c r="A121" s="221"/>
      <c r="B121" s="222"/>
      <c r="C121" s="251" t="s">
        <v>242</v>
      </c>
      <c r="D121" s="242"/>
      <c r="E121" s="242"/>
      <c r="F121" s="242"/>
      <c r="G121" s="242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126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45" t="str">
        <f>C121</f>
        <v>zatření spár jakoukoliv maltou cementovou, s vyškrabáním spár, s vypláchnutím spár vodou a očištěním povrchu zdiva po vyspárování, s odklizením materiálu do 20 m</v>
      </c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2" t="s">
        <v>148</v>
      </c>
      <c r="D122" s="226"/>
      <c r="E122" s="227">
        <v>47.88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2" t="s">
        <v>149</v>
      </c>
      <c r="D123" s="226"/>
      <c r="E123" s="227">
        <v>12.56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128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2" t="s">
        <v>150</v>
      </c>
      <c r="D124" s="226"/>
      <c r="E124" s="227">
        <v>-24.53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128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3"/>
      <c r="D125" s="244"/>
      <c r="E125" s="244"/>
      <c r="F125" s="244"/>
      <c r="G125" s="24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29" t="s">
        <v>116</v>
      </c>
      <c r="B126" s="230" t="s">
        <v>73</v>
      </c>
      <c r="C126" s="249" t="s">
        <v>74</v>
      </c>
      <c r="D126" s="231"/>
      <c r="E126" s="232"/>
      <c r="F126" s="233"/>
      <c r="G126" s="233">
        <f>SUMIF(AG127:AG129,"&lt;&gt;NOR",G127:G129)</f>
        <v>0</v>
      </c>
      <c r="H126" s="233"/>
      <c r="I126" s="233">
        <f>SUM(I127:I129)</f>
        <v>0</v>
      </c>
      <c r="J126" s="233"/>
      <c r="K126" s="233">
        <f>SUM(K127:K129)</f>
        <v>0</v>
      </c>
      <c r="L126" s="233"/>
      <c r="M126" s="233">
        <f>SUM(M127:M129)</f>
        <v>0</v>
      </c>
      <c r="N126" s="233"/>
      <c r="O126" s="233">
        <f>SUM(O127:O129)</f>
        <v>0.17</v>
      </c>
      <c r="P126" s="233"/>
      <c r="Q126" s="233">
        <f>SUM(Q127:Q129)</f>
        <v>0</v>
      </c>
      <c r="R126" s="233"/>
      <c r="S126" s="233"/>
      <c r="T126" s="234"/>
      <c r="U126" s="228"/>
      <c r="V126" s="228">
        <f>SUM(V127:V129)</f>
        <v>7.57</v>
      </c>
      <c r="W126" s="228"/>
      <c r="X126" s="228"/>
      <c r="AG126" t="s">
        <v>117</v>
      </c>
    </row>
    <row r="127" spans="1:60" outlineLevel="1" x14ac:dyDescent="0.2">
      <c r="A127" s="235">
        <v>29</v>
      </c>
      <c r="B127" s="236" t="s">
        <v>243</v>
      </c>
      <c r="C127" s="250" t="s">
        <v>244</v>
      </c>
      <c r="D127" s="237" t="s">
        <v>120</v>
      </c>
      <c r="E127" s="238">
        <v>29.1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5.9199999999999999E-3</v>
      </c>
      <c r="O127" s="240">
        <f>ROUND(E127*N127,2)</f>
        <v>0.17</v>
      </c>
      <c r="P127" s="240">
        <v>0</v>
      </c>
      <c r="Q127" s="240">
        <f>ROUND(E127*P127,2)</f>
        <v>0</v>
      </c>
      <c r="R127" s="240" t="s">
        <v>245</v>
      </c>
      <c r="S127" s="240" t="s">
        <v>122</v>
      </c>
      <c r="T127" s="241" t="s">
        <v>122</v>
      </c>
      <c r="U127" s="224">
        <v>0.26</v>
      </c>
      <c r="V127" s="224">
        <f>ROUND(E127*U127,2)</f>
        <v>7.57</v>
      </c>
      <c r="W127" s="224"/>
      <c r="X127" s="224" t="s">
        <v>123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124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2" t="s">
        <v>246</v>
      </c>
      <c r="D128" s="226"/>
      <c r="E128" s="227">
        <v>29.1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128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3"/>
      <c r="D129" s="244"/>
      <c r="E129" s="244"/>
      <c r="F129" s="244"/>
      <c r="G129" s="24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29" t="s">
        <v>116</v>
      </c>
      <c r="B130" s="230" t="s">
        <v>75</v>
      </c>
      <c r="C130" s="249" t="s">
        <v>76</v>
      </c>
      <c r="D130" s="231"/>
      <c r="E130" s="232"/>
      <c r="F130" s="233"/>
      <c r="G130" s="233">
        <f>SUMIF(AG131:AG143,"&lt;&gt;NOR",G131:G143)</f>
        <v>0</v>
      </c>
      <c r="H130" s="233"/>
      <c r="I130" s="233">
        <f>SUM(I131:I143)</f>
        <v>0</v>
      </c>
      <c r="J130" s="233"/>
      <c r="K130" s="233">
        <f>SUM(K131:K143)</f>
        <v>0</v>
      </c>
      <c r="L130" s="233"/>
      <c r="M130" s="233">
        <f>SUM(M131:M143)</f>
        <v>0</v>
      </c>
      <c r="N130" s="233"/>
      <c r="O130" s="233">
        <f>SUM(O131:O143)</f>
        <v>0.06</v>
      </c>
      <c r="P130" s="233"/>
      <c r="Q130" s="233">
        <f>SUM(Q131:Q143)</f>
        <v>0</v>
      </c>
      <c r="R130" s="233"/>
      <c r="S130" s="233"/>
      <c r="T130" s="234"/>
      <c r="U130" s="228"/>
      <c r="V130" s="228">
        <f>SUM(V131:V143)</f>
        <v>20.8</v>
      </c>
      <c r="W130" s="228"/>
      <c r="X130" s="228"/>
      <c r="AG130" t="s">
        <v>117</v>
      </c>
    </row>
    <row r="131" spans="1:60" ht="22.5" outlineLevel="1" x14ac:dyDescent="0.2">
      <c r="A131" s="235">
        <v>30</v>
      </c>
      <c r="B131" s="236" t="s">
        <v>247</v>
      </c>
      <c r="C131" s="250" t="s">
        <v>248</v>
      </c>
      <c r="D131" s="237" t="s">
        <v>161</v>
      </c>
      <c r="E131" s="238">
        <v>106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40">
        <v>0</v>
      </c>
      <c r="O131" s="240">
        <f>ROUND(E131*N131,2)</f>
        <v>0</v>
      </c>
      <c r="P131" s="240">
        <v>0</v>
      </c>
      <c r="Q131" s="240">
        <f>ROUND(E131*P131,2)</f>
        <v>0</v>
      </c>
      <c r="R131" s="240" t="s">
        <v>183</v>
      </c>
      <c r="S131" s="240" t="s">
        <v>122</v>
      </c>
      <c r="T131" s="241" t="s">
        <v>122</v>
      </c>
      <c r="U131" s="224">
        <v>0.158</v>
      </c>
      <c r="V131" s="224">
        <f>ROUND(E131*U131,2)</f>
        <v>16.75</v>
      </c>
      <c r="W131" s="224"/>
      <c r="X131" s="224" t="s">
        <v>123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124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2" t="s">
        <v>249</v>
      </c>
      <c r="D132" s="226"/>
      <c r="E132" s="227">
        <v>80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128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2" t="s">
        <v>250</v>
      </c>
      <c r="D133" s="226"/>
      <c r="E133" s="227">
        <v>26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128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3"/>
      <c r="D134" s="244"/>
      <c r="E134" s="244"/>
      <c r="F134" s="244"/>
      <c r="G134" s="24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129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35">
        <v>31</v>
      </c>
      <c r="B135" s="236" t="s">
        <v>251</v>
      </c>
      <c r="C135" s="250" t="s">
        <v>252</v>
      </c>
      <c r="D135" s="237" t="s">
        <v>161</v>
      </c>
      <c r="E135" s="238">
        <v>44</v>
      </c>
      <c r="F135" s="239"/>
      <c r="G135" s="240">
        <f>ROUND(E135*F135,2)</f>
        <v>0</v>
      </c>
      <c r="H135" s="239"/>
      <c r="I135" s="240">
        <f>ROUND(E135*H135,2)</f>
        <v>0</v>
      </c>
      <c r="J135" s="239"/>
      <c r="K135" s="240">
        <f>ROUND(E135*J135,2)</f>
        <v>0</v>
      </c>
      <c r="L135" s="240">
        <v>21</v>
      </c>
      <c r="M135" s="240">
        <f>G135*(1+L135/100)</f>
        <v>0</v>
      </c>
      <c r="N135" s="240">
        <v>1.0000000000000001E-5</v>
      </c>
      <c r="O135" s="240">
        <f>ROUND(E135*N135,2)</f>
        <v>0</v>
      </c>
      <c r="P135" s="240">
        <v>0</v>
      </c>
      <c r="Q135" s="240">
        <f>ROUND(E135*P135,2)</f>
        <v>0</v>
      </c>
      <c r="R135" s="240" t="s">
        <v>183</v>
      </c>
      <c r="S135" s="240" t="s">
        <v>122</v>
      </c>
      <c r="T135" s="241" t="s">
        <v>122</v>
      </c>
      <c r="U135" s="224">
        <v>9.1999999999999998E-2</v>
      </c>
      <c r="V135" s="224">
        <f>ROUND(E135*U135,2)</f>
        <v>4.05</v>
      </c>
      <c r="W135" s="224"/>
      <c r="X135" s="224" t="s">
        <v>123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124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2" t="s">
        <v>253</v>
      </c>
      <c r="D136" s="226"/>
      <c r="E136" s="227">
        <v>44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128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3"/>
      <c r="D137" s="244"/>
      <c r="E137" s="244"/>
      <c r="F137" s="244"/>
      <c r="G137" s="24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129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5">
        <v>32</v>
      </c>
      <c r="B138" s="236" t="s">
        <v>254</v>
      </c>
      <c r="C138" s="250" t="s">
        <v>255</v>
      </c>
      <c r="D138" s="237" t="s">
        <v>226</v>
      </c>
      <c r="E138" s="238">
        <v>2.5499999999999998E-2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40">
        <v>1</v>
      </c>
      <c r="O138" s="240">
        <f>ROUND(E138*N138,2)</f>
        <v>0.03</v>
      </c>
      <c r="P138" s="240">
        <v>0</v>
      </c>
      <c r="Q138" s="240">
        <f>ROUND(E138*P138,2)</f>
        <v>0</v>
      </c>
      <c r="R138" s="240" t="s">
        <v>212</v>
      </c>
      <c r="S138" s="240" t="s">
        <v>122</v>
      </c>
      <c r="T138" s="241" t="s">
        <v>122</v>
      </c>
      <c r="U138" s="224">
        <v>0</v>
      </c>
      <c r="V138" s="224">
        <f>ROUND(E138*U138,2)</f>
        <v>0</v>
      </c>
      <c r="W138" s="224"/>
      <c r="X138" s="224" t="s">
        <v>213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214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2" t="s">
        <v>256</v>
      </c>
      <c r="D139" s="226"/>
      <c r="E139" s="227">
        <v>0.03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3"/>
      <c r="D140" s="244"/>
      <c r="E140" s="244"/>
      <c r="F140" s="244"/>
      <c r="G140" s="24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5">
        <v>33</v>
      </c>
      <c r="B141" s="236" t="s">
        <v>257</v>
      </c>
      <c r="C141" s="250" t="s">
        <v>258</v>
      </c>
      <c r="D141" s="237" t="s">
        <v>226</v>
      </c>
      <c r="E141" s="238">
        <v>2.6700000000000002E-2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21</v>
      </c>
      <c r="M141" s="240">
        <f>G141*(1+L141/100)</f>
        <v>0</v>
      </c>
      <c r="N141" s="240">
        <v>1</v>
      </c>
      <c r="O141" s="240">
        <f>ROUND(E141*N141,2)</f>
        <v>0.03</v>
      </c>
      <c r="P141" s="240">
        <v>0</v>
      </c>
      <c r="Q141" s="240">
        <f>ROUND(E141*P141,2)</f>
        <v>0</v>
      </c>
      <c r="R141" s="240" t="s">
        <v>212</v>
      </c>
      <c r="S141" s="240" t="s">
        <v>122</v>
      </c>
      <c r="T141" s="241" t="s">
        <v>122</v>
      </c>
      <c r="U141" s="224">
        <v>0</v>
      </c>
      <c r="V141" s="224">
        <f>ROUND(E141*U141,2)</f>
        <v>0</v>
      </c>
      <c r="W141" s="224"/>
      <c r="X141" s="224" t="s">
        <v>213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214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2" t="s">
        <v>259</v>
      </c>
      <c r="D142" s="226"/>
      <c r="E142" s="227">
        <v>0.03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128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3"/>
      <c r="D143" s="244"/>
      <c r="E143" s="244"/>
      <c r="F143" s="244"/>
      <c r="G143" s="24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129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">
      <c r="A144" s="229" t="s">
        <v>116</v>
      </c>
      <c r="B144" s="230" t="s">
        <v>77</v>
      </c>
      <c r="C144" s="249" t="s">
        <v>78</v>
      </c>
      <c r="D144" s="231"/>
      <c r="E144" s="232"/>
      <c r="F144" s="233"/>
      <c r="G144" s="233">
        <f>SUMIF(AG145:AG151,"&lt;&gt;NOR",G145:G151)</f>
        <v>0</v>
      </c>
      <c r="H144" s="233"/>
      <c r="I144" s="233">
        <f>SUM(I145:I151)</f>
        <v>0</v>
      </c>
      <c r="J144" s="233"/>
      <c r="K144" s="233">
        <f>SUM(K145:K151)</f>
        <v>0</v>
      </c>
      <c r="L144" s="233"/>
      <c r="M144" s="233">
        <f>SUM(M145:M151)</f>
        <v>0</v>
      </c>
      <c r="N144" s="233"/>
      <c r="O144" s="233">
        <f>SUM(O145:O151)</f>
        <v>0</v>
      </c>
      <c r="P144" s="233"/>
      <c r="Q144" s="233">
        <f>SUM(Q145:Q151)</f>
        <v>8.15</v>
      </c>
      <c r="R144" s="233"/>
      <c r="S144" s="233"/>
      <c r="T144" s="234"/>
      <c r="U144" s="228"/>
      <c r="V144" s="228">
        <f>SUM(V145:V151)</f>
        <v>5.72</v>
      </c>
      <c r="W144" s="228"/>
      <c r="X144" s="228"/>
      <c r="AG144" t="s">
        <v>117</v>
      </c>
    </row>
    <row r="145" spans="1:60" ht="22.5" outlineLevel="1" x14ac:dyDescent="0.2">
      <c r="A145" s="235">
        <v>34</v>
      </c>
      <c r="B145" s="236" t="s">
        <v>260</v>
      </c>
      <c r="C145" s="250" t="s">
        <v>261</v>
      </c>
      <c r="D145" s="237" t="s">
        <v>136</v>
      </c>
      <c r="E145" s="238">
        <v>3.2597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40">
        <v>1.1199999999999999E-3</v>
      </c>
      <c r="O145" s="240">
        <f>ROUND(E145*N145,2)</f>
        <v>0</v>
      </c>
      <c r="P145" s="240">
        <v>2.5</v>
      </c>
      <c r="Q145" s="240">
        <f>ROUND(E145*P145,2)</f>
        <v>8.15</v>
      </c>
      <c r="R145" s="240" t="s">
        <v>262</v>
      </c>
      <c r="S145" s="240" t="s">
        <v>122</v>
      </c>
      <c r="T145" s="241" t="s">
        <v>122</v>
      </c>
      <c r="U145" s="224">
        <v>1.756</v>
      </c>
      <c r="V145" s="224">
        <f>ROUND(E145*U145,2)</f>
        <v>5.72</v>
      </c>
      <c r="W145" s="224"/>
      <c r="X145" s="224" t="s">
        <v>123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124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21"/>
      <c r="B146" s="222"/>
      <c r="C146" s="251" t="s">
        <v>263</v>
      </c>
      <c r="D146" s="242"/>
      <c r="E146" s="242"/>
      <c r="F146" s="242"/>
      <c r="G146" s="242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126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45" t="str">
        <f>C146</f>
        <v>nebo vybourání otvorů průřezové plochy přes 4 m2 ve zdivu nadzákladovém, včetně pomocného lešení o výšce podlahy do 1900 mm a pro zatížení do 1,5 kPa  (150 kg/m2),</v>
      </c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2" t="s">
        <v>264</v>
      </c>
      <c r="D147" s="226"/>
      <c r="E147" s="227">
        <v>2.78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128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2" t="s">
        <v>265</v>
      </c>
      <c r="D148" s="226"/>
      <c r="E148" s="227">
        <v>0.48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128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3"/>
      <c r="D149" s="244"/>
      <c r="E149" s="244"/>
      <c r="F149" s="244"/>
      <c r="G149" s="24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129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5">
        <v>35</v>
      </c>
      <c r="B150" s="236" t="s">
        <v>266</v>
      </c>
      <c r="C150" s="250" t="s">
        <v>267</v>
      </c>
      <c r="D150" s="237" t="s">
        <v>161</v>
      </c>
      <c r="E150" s="238">
        <v>11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40">
        <v>0</v>
      </c>
      <c r="O150" s="240">
        <f>ROUND(E150*N150,2)</f>
        <v>0</v>
      </c>
      <c r="P150" s="240">
        <v>0</v>
      </c>
      <c r="Q150" s="240">
        <f>ROUND(E150*P150,2)</f>
        <v>0</v>
      </c>
      <c r="R150" s="240"/>
      <c r="S150" s="240" t="s">
        <v>202</v>
      </c>
      <c r="T150" s="241" t="s">
        <v>203</v>
      </c>
      <c r="U150" s="224">
        <v>0</v>
      </c>
      <c r="V150" s="224">
        <f>ROUND(E150*U150,2)</f>
        <v>0</v>
      </c>
      <c r="W150" s="224"/>
      <c r="X150" s="224" t="s">
        <v>123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124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4"/>
      <c r="D151" s="246"/>
      <c r="E151" s="246"/>
      <c r="F151" s="246"/>
      <c r="G151" s="246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129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x14ac:dyDescent="0.2">
      <c r="A152" s="229" t="s">
        <v>116</v>
      </c>
      <c r="B152" s="230" t="s">
        <v>79</v>
      </c>
      <c r="C152" s="249" t="s">
        <v>80</v>
      </c>
      <c r="D152" s="231"/>
      <c r="E152" s="232"/>
      <c r="F152" s="233"/>
      <c r="G152" s="233">
        <f>SUMIF(AG153:AG164,"&lt;&gt;NOR",G153:G164)</f>
        <v>0</v>
      </c>
      <c r="H152" s="233"/>
      <c r="I152" s="233">
        <f>SUM(I153:I164)</f>
        <v>0</v>
      </c>
      <c r="J152" s="233"/>
      <c r="K152" s="233">
        <f>SUM(K153:K164)</f>
        <v>0</v>
      </c>
      <c r="L152" s="233"/>
      <c r="M152" s="233">
        <f>SUM(M153:M164)</f>
        <v>0</v>
      </c>
      <c r="N152" s="233"/>
      <c r="O152" s="233">
        <f>SUM(O153:O164)</f>
        <v>0</v>
      </c>
      <c r="P152" s="233"/>
      <c r="Q152" s="233">
        <f>SUM(Q153:Q164)</f>
        <v>0.5</v>
      </c>
      <c r="R152" s="233"/>
      <c r="S152" s="233"/>
      <c r="T152" s="234"/>
      <c r="U152" s="228"/>
      <c r="V152" s="228">
        <f>SUM(V153:V164)</f>
        <v>54.38</v>
      </c>
      <c r="W152" s="228"/>
      <c r="X152" s="228"/>
      <c r="AG152" t="s">
        <v>117</v>
      </c>
    </row>
    <row r="153" spans="1:60" ht="22.5" outlineLevel="1" x14ac:dyDescent="0.2">
      <c r="A153" s="235">
        <v>36</v>
      </c>
      <c r="B153" s="236" t="s">
        <v>268</v>
      </c>
      <c r="C153" s="250" t="s">
        <v>269</v>
      </c>
      <c r="D153" s="237" t="s">
        <v>120</v>
      </c>
      <c r="E153" s="238">
        <v>35.909999999999997</v>
      </c>
      <c r="F153" s="239"/>
      <c r="G153" s="240">
        <f>ROUND(E153*F153,2)</f>
        <v>0</v>
      </c>
      <c r="H153" s="239"/>
      <c r="I153" s="240">
        <f>ROUND(E153*H153,2)</f>
        <v>0</v>
      </c>
      <c r="J153" s="239"/>
      <c r="K153" s="240">
        <f>ROUND(E153*J153,2)</f>
        <v>0</v>
      </c>
      <c r="L153" s="240">
        <v>21</v>
      </c>
      <c r="M153" s="240">
        <f>G153*(1+L153/100)</f>
        <v>0</v>
      </c>
      <c r="N153" s="240">
        <v>0</v>
      </c>
      <c r="O153" s="240">
        <f>ROUND(E153*N153,2)</f>
        <v>0</v>
      </c>
      <c r="P153" s="240">
        <v>1.4E-2</v>
      </c>
      <c r="Q153" s="240">
        <f>ROUND(E153*P153,2)</f>
        <v>0.5</v>
      </c>
      <c r="R153" s="240" t="s">
        <v>262</v>
      </c>
      <c r="S153" s="240" t="s">
        <v>122</v>
      </c>
      <c r="T153" s="241" t="s">
        <v>122</v>
      </c>
      <c r="U153" s="224">
        <v>0.18</v>
      </c>
      <c r="V153" s="224">
        <f>ROUND(E153*U153,2)</f>
        <v>6.46</v>
      </c>
      <c r="W153" s="224"/>
      <c r="X153" s="224" t="s">
        <v>123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124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2" t="s">
        <v>148</v>
      </c>
      <c r="D154" s="226"/>
      <c r="E154" s="227">
        <v>47.88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128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2" t="s">
        <v>149</v>
      </c>
      <c r="D155" s="226"/>
      <c r="E155" s="227">
        <v>12.56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128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2" t="s">
        <v>150</v>
      </c>
      <c r="D156" s="226"/>
      <c r="E156" s="227">
        <v>-24.53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128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3"/>
      <c r="D157" s="244"/>
      <c r="E157" s="244"/>
      <c r="F157" s="244"/>
      <c r="G157" s="24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129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5">
        <v>37</v>
      </c>
      <c r="B158" s="236" t="s">
        <v>270</v>
      </c>
      <c r="C158" s="250" t="s">
        <v>271</v>
      </c>
      <c r="D158" s="237" t="s">
        <v>136</v>
      </c>
      <c r="E158" s="238">
        <v>6.4630000000000001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40">
        <v>0</v>
      </c>
      <c r="O158" s="240">
        <f>ROUND(E158*N158,2)</f>
        <v>0</v>
      </c>
      <c r="P158" s="240">
        <v>0</v>
      </c>
      <c r="Q158" s="240">
        <f>ROUND(E158*P158,2)</f>
        <v>0</v>
      </c>
      <c r="R158" s="240" t="s">
        <v>147</v>
      </c>
      <c r="S158" s="240" t="s">
        <v>122</v>
      </c>
      <c r="T158" s="241" t="s">
        <v>122</v>
      </c>
      <c r="U158" s="224">
        <v>7.4139999999999997</v>
      </c>
      <c r="V158" s="224">
        <f>ROUND(E158*U158,2)</f>
        <v>47.92</v>
      </c>
      <c r="W158" s="224"/>
      <c r="X158" s="224" t="s">
        <v>123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124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2" t="s">
        <v>192</v>
      </c>
      <c r="D159" s="226"/>
      <c r="E159" s="227">
        <v>1.5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128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2" t="s">
        <v>204</v>
      </c>
      <c r="D160" s="226"/>
      <c r="E160" s="227">
        <v>0.4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128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2" t="s">
        <v>205</v>
      </c>
      <c r="D161" s="226"/>
      <c r="E161" s="227">
        <v>1.7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128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52" t="s">
        <v>196</v>
      </c>
      <c r="D162" s="226"/>
      <c r="E162" s="227">
        <v>0.24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128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52" t="s">
        <v>272</v>
      </c>
      <c r="D163" s="226"/>
      <c r="E163" s="227">
        <v>2.63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128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53"/>
      <c r="D164" s="244"/>
      <c r="E164" s="244"/>
      <c r="F164" s="244"/>
      <c r="G164" s="24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129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x14ac:dyDescent="0.2">
      <c r="A165" s="229" t="s">
        <v>116</v>
      </c>
      <c r="B165" s="230" t="s">
        <v>81</v>
      </c>
      <c r="C165" s="249" t="s">
        <v>82</v>
      </c>
      <c r="D165" s="231"/>
      <c r="E165" s="232"/>
      <c r="F165" s="233"/>
      <c r="G165" s="233">
        <f>SUMIF(AG166:AG168,"&lt;&gt;NOR",G166:G168)</f>
        <v>0</v>
      </c>
      <c r="H165" s="233"/>
      <c r="I165" s="233">
        <f>SUM(I166:I168)</f>
        <v>0</v>
      </c>
      <c r="J165" s="233"/>
      <c r="K165" s="233">
        <f>SUM(K166:K168)</f>
        <v>0</v>
      </c>
      <c r="L165" s="233"/>
      <c r="M165" s="233">
        <f>SUM(M166:M168)</f>
        <v>0</v>
      </c>
      <c r="N165" s="233"/>
      <c r="O165" s="233">
        <f>SUM(O166:O168)</f>
        <v>0</v>
      </c>
      <c r="P165" s="233"/>
      <c r="Q165" s="233">
        <f>SUM(Q166:Q168)</f>
        <v>0</v>
      </c>
      <c r="R165" s="233"/>
      <c r="S165" s="233"/>
      <c r="T165" s="234"/>
      <c r="U165" s="228"/>
      <c r="V165" s="228">
        <f>SUM(V166:V168)</f>
        <v>11.67</v>
      </c>
      <c r="W165" s="228"/>
      <c r="X165" s="228"/>
      <c r="AG165" t="s">
        <v>117</v>
      </c>
    </row>
    <row r="166" spans="1:60" outlineLevel="1" x14ac:dyDescent="0.2">
      <c r="A166" s="235">
        <v>38</v>
      </c>
      <c r="B166" s="236" t="s">
        <v>273</v>
      </c>
      <c r="C166" s="250" t="s">
        <v>274</v>
      </c>
      <c r="D166" s="237" t="s">
        <v>226</v>
      </c>
      <c r="E166" s="238">
        <v>18.284030000000001</v>
      </c>
      <c r="F166" s="239"/>
      <c r="G166" s="240">
        <f>ROUND(E166*F166,2)</f>
        <v>0</v>
      </c>
      <c r="H166" s="239"/>
      <c r="I166" s="240">
        <f>ROUND(E166*H166,2)</f>
        <v>0</v>
      </c>
      <c r="J166" s="239"/>
      <c r="K166" s="240">
        <f>ROUND(E166*J166,2)</f>
        <v>0</v>
      </c>
      <c r="L166" s="240">
        <v>21</v>
      </c>
      <c r="M166" s="240">
        <f>G166*(1+L166/100)</f>
        <v>0</v>
      </c>
      <c r="N166" s="240">
        <v>0</v>
      </c>
      <c r="O166" s="240">
        <f>ROUND(E166*N166,2)</f>
        <v>0</v>
      </c>
      <c r="P166" s="240">
        <v>0</v>
      </c>
      <c r="Q166" s="240">
        <f>ROUND(E166*P166,2)</f>
        <v>0</v>
      </c>
      <c r="R166" s="240" t="s">
        <v>164</v>
      </c>
      <c r="S166" s="240" t="s">
        <v>122</v>
      </c>
      <c r="T166" s="241" t="s">
        <v>122</v>
      </c>
      <c r="U166" s="224">
        <v>0.63800000000000001</v>
      </c>
      <c r="V166" s="224">
        <f>ROUND(E166*U166,2)</f>
        <v>11.67</v>
      </c>
      <c r="W166" s="224"/>
      <c r="X166" s="224" t="s">
        <v>275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276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22.5" outlineLevel="1" x14ac:dyDescent="0.2">
      <c r="A167" s="221"/>
      <c r="B167" s="222"/>
      <c r="C167" s="251" t="s">
        <v>277</v>
      </c>
      <c r="D167" s="242"/>
      <c r="E167" s="242"/>
      <c r="F167" s="242"/>
      <c r="G167" s="242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45" t="str">
        <f>C167</f>
        <v>se svislou nosnou konstrukcí zděnou z cihel, kamene, tvárnic, monolitickou betonovou tyčovou nebo plošnou ( KMCH 1, 2, 3, - JKSO šesté místo )</v>
      </c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3"/>
      <c r="D168" s="244"/>
      <c r="E168" s="244"/>
      <c r="F168" s="244"/>
      <c r="G168" s="24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129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x14ac:dyDescent="0.2">
      <c r="A169" s="229" t="s">
        <v>116</v>
      </c>
      <c r="B169" s="230" t="s">
        <v>83</v>
      </c>
      <c r="C169" s="249" t="s">
        <v>84</v>
      </c>
      <c r="D169" s="231"/>
      <c r="E169" s="232"/>
      <c r="F169" s="233"/>
      <c r="G169" s="233">
        <f>SUMIF(AG170:AG175,"&lt;&gt;NOR",G170:G175)</f>
        <v>0</v>
      </c>
      <c r="H169" s="233"/>
      <c r="I169" s="233">
        <f>SUM(I170:I175)</f>
        <v>0</v>
      </c>
      <c r="J169" s="233"/>
      <c r="K169" s="233">
        <f>SUM(K170:K175)</f>
        <v>0</v>
      </c>
      <c r="L169" s="233"/>
      <c r="M169" s="233">
        <f>SUM(M170:M175)</f>
        <v>0</v>
      </c>
      <c r="N169" s="233"/>
      <c r="O169" s="233">
        <f>SUM(O170:O175)</f>
        <v>0.02</v>
      </c>
      <c r="P169" s="233"/>
      <c r="Q169" s="233">
        <f>SUM(Q170:Q175)</f>
        <v>0</v>
      </c>
      <c r="R169" s="233"/>
      <c r="S169" s="233"/>
      <c r="T169" s="234"/>
      <c r="U169" s="228"/>
      <c r="V169" s="228">
        <f>SUM(V170:V175)</f>
        <v>3.99</v>
      </c>
      <c r="W169" s="228"/>
      <c r="X169" s="228"/>
      <c r="AG169" t="s">
        <v>117</v>
      </c>
    </row>
    <row r="170" spans="1:60" ht="22.5" outlineLevel="1" x14ac:dyDescent="0.2">
      <c r="A170" s="235">
        <v>39</v>
      </c>
      <c r="B170" s="236" t="s">
        <v>278</v>
      </c>
      <c r="C170" s="250" t="s">
        <v>279</v>
      </c>
      <c r="D170" s="237" t="s">
        <v>157</v>
      </c>
      <c r="E170" s="238">
        <v>13.3</v>
      </c>
      <c r="F170" s="239"/>
      <c r="G170" s="240">
        <f>ROUND(E170*F170,2)</f>
        <v>0</v>
      </c>
      <c r="H170" s="239"/>
      <c r="I170" s="240">
        <f>ROUND(E170*H170,2)</f>
        <v>0</v>
      </c>
      <c r="J170" s="239"/>
      <c r="K170" s="240">
        <f>ROUND(E170*J170,2)</f>
        <v>0</v>
      </c>
      <c r="L170" s="240">
        <v>21</v>
      </c>
      <c r="M170" s="240">
        <f>G170*(1+L170/100)</f>
        <v>0</v>
      </c>
      <c r="N170" s="240">
        <v>1.48E-3</v>
      </c>
      <c r="O170" s="240">
        <f>ROUND(E170*N170,2)</f>
        <v>0.02</v>
      </c>
      <c r="P170" s="240">
        <v>0</v>
      </c>
      <c r="Q170" s="240">
        <f>ROUND(E170*P170,2)</f>
        <v>0</v>
      </c>
      <c r="R170" s="240" t="s">
        <v>280</v>
      </c>
      <c r="S170" s="240" t="s">
        <v>122</v>
      </c>
      <c r="T170" s="241" t="s">
        <v>122</v>
      </c>
      <c r="U170" s="224">
        <v>0.3</v>
      </c>
      <c r="V170" s="224">
        <f>ROUND(E170*U170,2)</f>
        <v>3.99</v>
      </c>
      <c r="W170" s="224"/>
      <c r="X170" s="224" t="s">
        <v>123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281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2" t="s">
        <v>282</v>
      </c>
      <c r="D171" s="226"/>
      <c r="E171" s="227">
        <v>13.3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128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3"/>
      <c r="D172" s="244"/>
      <c r="E172" s="244"/>
      <c r="F172" s="244"/>
      <c r="G172" s="24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129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>
        <v>40</v>
      </c>
      <c r="B173" s="222" t="s">
        <v>283</v>
      </c>
      <c r="C173" s="255" t="s">
        <v>284</v>
      </c>
      <c r="D173" s="223" t="s">
        <v>0</v>
      </c>
      <c r="E173" s="243"/>
      <c r="F173" s="225"/>
      <c r="G173" s="224">
        <f>ROUND(E173*F173,2)</f>
        <v>0</v>
      </c>
      <c r="H173" s="225"/>
      <c r="I173" s="224">
        <f>ROUND(E173*H173,2)</f>
        <v>0</v>
      </c>
      <c r="J173" s="225"/>
      <c r="K173" s="224">
        <f>ROUND(E173*J173,2)</f>
        <v>0</v>
      </c>
      <c r="L173" s="224">
        <v>21</v>
      </c>
      <c r="M173" s="224">
        <f>G173*(1+L173/100)</f>
        <v>0</v>
      </c>
      <c r="N173" s="224">
        <v>0</v>
      </c>
      <c r="O173" s="224">
        <f>ROUND(E173*N173,2)</f>
        <v>0</v>
      </c>
      <c r="P173" s="224">
        <v>0</v>
      </c>
      <c r="Q173" s="224">
        <f>ROUND(E173*P173,2)</f>
        <v>0</v>
      </c>
      <c r="R173" s="224" t="s">
        <v>280</v>
      </c>
      <c r="S173" s="224" t="s">
        <v>122</v>
      </c>
      <c r="T173" s="224" t="s">
        <v>285</v>
      </c>
      <c r="U173" s="224">
        <v>0</v>
      </c>
      <c r="V173" s="224">
        <f>ROUND(E173*U173,2)</f>
        <v>0</v>
      </c>
      <c r="W173" s="224"/>
      <c r="X173" s="224" t="s">
        <v>275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286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6" t="s">
        <v>287</v>
      </c>
      <c r="D174" s="247"/>
      <c r="E174" s="247"/>
      <c r="F174" s="247"/>
      <c r="G174" s="247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126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3"/>
      <c r="D175" s="244"/>
      <c r="E175" s="244"/>
      <c r="F175" s="244"/>
      <c r="G175" s="24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129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29" t="s">
        <v>116</v>
      </c>
      <c r="B176" s="230" t="s">
        <v>85</v>
      </c>
      <c r="C176" s="249" t="s">
        <v>86</v>
      </c>
      <c r="D176" s="231"/>
      <c r="E176" s="232"/>
      <c r="F176" s="233"/>
      <c r="G176" s="233">
        <f>SUMIF(AG177:AG192,"&lt;&gt;NOR",G177:G192)</f>
        <v>0</v>
      </c>
      <c r="H176" s="233"/>
      <c r="I176" s="233">
        <f>SUM(I177:I192)</f>
        <v>0</v>
      </c>
      <c r="J176" s="233"/>
      <c r="K176" s="233">
        <f>SUM(K177:K192)</f>
        <v>0</v>
      </c>
      <c r="L176" s="233"/>
      <c r="M176" s="233">
        <f>SUM(M177:M192)</f>
        <v>0</v>
      </c>
      <c r="N176" s="233"/>
      <c r="O176" s="233">
        <f>SUM(O177:O192)</f>
        <v>0</v>
      </c>
      <c r="P176" s="233"/>
      <c r="Q176" s="233">
        <f>SUM(Q177:Q192)</f>
        <v>0</v>
      </c>
      <c r="R176" s="233"/>
      <c r="S176" s="233"/>
      <c r="T176" s="234"/>
      <c r="U176" s="228"/>
      <c r="V176" s="228">
        <f>SUM(V177:V192)</f>
        <v>14.21</v>
      </c>
      <c r="W176" s="228"/>
      <c r="X176" s="228"/>
      <c r="AG176" t="s">
        <v>117</v>
      </c>
    </row>
    <row r="177" spans="1:60" outlineLevel="1" x14ac:dyDescent="0.2">
      <c r="A177" s="235">
        <v>41</v>
      </c>
      <c r="B177" s="236" t="s">
        <v>288</v>
      </c>
      <c r="C177" s="250" t="s">
        <v>289</v>
      </c>
      <c r="D177" s="237" t="s">
        <v>226</v>
      </c>
      <c r="E177" s="238">
        <v>8.6519899999999996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40">
        <v>0</v>
      </c>
      <c r="O177" s="240">
        <f>ROUND(E177*N177,2)</f>
        <v>0</v>
      </c>
      <c r="P177" s="240">
        <v>0</v>
      </c>
      <c r="Q177" s="240">
        <f>ROUND(E177*P177,2)</f>
        <v>0</v>
      </c>
      <c r="R177" s="240" t="s">
        <v>262</v>
      </c>
      <c r="S177" s="240" t="s">
        <v>122</v>
      </c>
      <c r="T177" s="241" t="s">
        <v>122</v>
      </c>
      <c r="U177" s="224">
        <v>0.49</v>
      </c>
      <c r="V177" s="224">
        <f>ROUND(E177*U177,2)</f>
        <v>4.24</v>
      </c>
      <c r="W177" s="224"/>
      <c r="X177" s="224" t="s">
        <v>290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291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4"/>
      <c r="D178" s="246"/>
      <c r="E178" s="246"/>
      <c r="F178" s="246"/>
      <c r="G178" s="246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129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5">
        <v>42</v>
      </c>
      <c r="B179" s="236" t="s">
        <v>292</v>
      </c>
      <c r="C179" s="250" t="s">
        <v>293</v>
      </c>
      <c r="D179" s="237" t="s">
        <v>226</v>
      </c>
      <c r="E179" s="238">
        <v>8.6519899999999996</v>
      </c>
      <c r="F179" s="239"/>
      <c r="G179" s="240">
        <f>ROUND(E179*F179,2)</f>
        <v>0</v>
      </c>
      <c r="H179" s="239"/>
      <c r="I179" s="240">
        <f>ROUND(E179*H179,2)</f>
        <v>0</v>
      </c>
      <c r="J179" s="239"/>
      <c r="K179" s="240">
        <f>ROUND(E179*J179,2)</f>
        <v>0</v>
      </c>
      <c r="L179" s="240">
        <v>21</v>
      </c>
      <c r="M179" s="240">
        <f>G179*(1+L179/100)</f>
        <v>0</v>
      </c>
      <c r="N179" s="240">
        <v>0</v>
      </c>
      <c r="O179" s="240">
        <f>ROUND(E179*N179,2)</f>
        <v>0</v>
      </c>
      <c r="P179" s="240">
        <v>0</v>
      </c>
      <c r="Q179" s="240">
        <f>ROUND(E179*P179,2)</f>
        <v>0</v>
      </c>
      <c r="R179" s="240" t="s">
        <v>262</v>
      </c>
      <c r="S179" s="240" t="s">
        <v>122</v>
      </c>
      <c r="T179" s="241" t="s">
        <v>122</v>
      </c>
      <c r="U179" s="224">
        <v>0</v>
      </c>
      <c r="V179" s="224">
        <f>ROUND(E179*U179,2)</f>
        <v>0</v>
      </c>
      <c r="W179" s="224"/>
      <c r="X179" s="224" t="s">
        <v>290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291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4"/>
      <c r="D180" s="246"/>
      <c r="E180" s="246"/>
      <c r="F180" s="246"/>
      <c r="G180" s="246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129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5">
        <v>43</v>
      </c>
      <c r="B181" s="236" t="s">
        <v>294</v>
      </c>
      <c r="C181" s="250" t="s">
        <v>295</v>
      </c>
      <c r="D181" s="237" t="s">
        <v>226</v>
      </c>
      <c r="E181" s="238">
        <v>8.6519899999999996</v>
      </c>
      <c r="F181" s="239"/>
      <c r="G181" s="240">
        <f>ROUND(E181*F181,2)</f>
        <v>0</v>
      </c>
      <c r="H181" s="239"/>
      <c r="I181" s="240">
        <f>ROUND(E181*H181,2)</f>
        <v>0</v>
      </c>
      <c r="J181" s="239"/>
      <c r="K181" s="240">
        <f>ROUND(E181*J181,2)</f>
        <v>0</v>
      </c>
      <c r="L181" s="240">
        <v>21</v>
      </c>
      <c r="M181" s="240">
        <f>G181*(1+L181/100)</f>
        <v>0</v>
      </c>
      <c r="N181" s="240">
        <v>0</v>
      </c>
      <c r="O181" s="240">
        <f>ROUND(E181*N181,2)</f>
        <v>0</v>
      </c>
      <c r="P181" s="240">
        <v>0</v>
      </c>
      <c r="Q181" s="240">
        <f>ROUND(E181*P181,2)</f>
        <v>0</v>
      </c>
      <c r="R181" s="240" t="s">
        <v>262</v>
      </c>
      <c r="S181" s="240" t="s">
        <v>122</v>
      </c>
      <c r="T181" s="241" t="s">
        <v>122</v>
      </c>
      <c r="U181" s="224">
        <v>0.94199999999999995</v>
      </c>
      <c r="V181" s="224">
        <f>ROUND(E181*U181,2)</f>
        <v>8.15</v>
      </c>
      <c r="W181" s="224"/>
      <c r="X181" s="224" t="s">
        <v>290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291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4"/>
      <c r="D182" s="246"/>
      <c r="E182" s="246"/>
      <c r="F182" s="246"/>
      <c r="G182" s="246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129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35">
        <v>44</v>
      </c>
      <c r="B183" s="236" t="s">
        <v>296</v>
      </c>
      <c r="C183" s="250" t="s">
        <v>297</v>
      </c>
      <c r="D183" s="237" t="s">
        <v>226</v>
      </c>
      <c r="E183" s="238">
        <v>8.6519899999999996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40">
        <v>0</v>
      </c>
      <c r="O183" s="240">
        <f>ROUND(E183*N183,2)</f>
        <v>0</v>
      </c>
      <c r="P183" s="240">
        <v>0</v>
      </c>
      <c r="Q183" s="240">
        <f>ROUND(E183*P183,2)</f>
        <v>0</v>
      </c>
      <c r="R183" s="240" t="s">
        <v>262</v>
      </c>
      <c r="S183" s="240" t="s">
        <v>122</v>
      </c>
      <c r="T183" s="241" t="s">
        <v>122</v>
      </c>
      <c r="U183" s="224">
        <v>0.105</v>
      </c>
      <c r="V183" s="224">
        <f>ROUND(E183*U183,2)</f>
        <v>0.91</v>
      </c>
      <c r="W183" s="224"/>
      <c r="X183" s="224" t="s">
        <v>290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291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4"/>
      <c r="D184" s="246"/>
      <c r="E184" s="246"/>
      <c r="F184" s="246"/>
      <c r="G184" s="246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129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5">
        <v>45</v>
      </c>
      <c r="B185" s="236" t="s">
        <v>298</v>
      </c>
      <c r="C185" s="250" t="s">
        <v>299</v>
      </c>
      <c r="D185" s="237" t="s">
        <v>226</v>
      </c>
      <c r="E185" s="238">
        <v>8.6519899999999996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40">
        <v>0</v>
      </c>
      <c r="O185" s="240">
        <f>ROUND(E185*N185,2)</f>
        <v>0</v>
      </c>
      <c r="P185" s="240">
        <v>0</v>
      </c>
      <c r="Q185" s="240">
        <f>ROUND(E185*P185,2)</f>
        <v>0</v>
      </c>
      <c r="R185" s="240" t="s">
        <v>262</v>
      </c>
      <c r="S185" s="240" t="s">
        <v>122</v>
      </c>
      <c r="T185" s="241" t="s">
        <v>122</v>
      </c>
      <c r="U185" s="224">
        <v>0</v>
      </c>
      <c r="V185" s="224">
        <f>ROUND(E185*U185,2)</f>
        <v>0</v>
      </c>
      <c r="W185" s="224"/>
      <c r="X185" s="224" t="s">
        <v>290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291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4"/>
      <c r="D186" s="246"/>
      <c r="E186" s="246"/>
      <c r="F186" s="246"/>
      <c r="G186" s="246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129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35">
        <v>46</v>
      </c>
      <c r="B187" s="236" t="s">
        <v>300</v>
      </c>
      <c r="C187" s="250" t="s">
        <v>301</v>
      </c>
      <c r="D187" s="237" t="s">
        <v>226</v>
      </c>
      <c r="E187" s="238">
        <v>8.6519899999999996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40">
        <v>0</v>
      </c>
      <c r="O187" s="240">
        <f>ROUND(E187*N187,2)</f>
        <v>0</v>
      </c>
      <c r="P187" s="240">
        <v>0</v>
      </c>
      <c r="Q187" s="240">
        <f>ROUND(E187*P187,2)</f>
        <v>0</v>
      </c>
      <c r="R187" s="240" t="s">
        <v>147</v>
      </c>
      <c r="S187" s="240" t="s">
        <v>122</v>
      </c>
      <c r="T187" s="241" t="s">
        <v>122</v>
      </c>
      <c r="U187" s="224">
        <v>9.9000000000000005E-2</v>
      </c>
      <c r="V187" s="224">
        <f>ROUND(E187*U187,2)</f>
        <v>0.86</v>
      </c>
      <c r="W187" s="224"/>
      <c r="X187" s="224" t="s">
        <v>290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291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1" t="s">
        <v>302</v>
      </c>
      <c r="D188" s="242"/>
      <c r="E188" s="242"/>
      <c r="F188" s="242"/>
      <c r="G188" s="242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126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3"/>
      <c r="D189" s="244"/>
      <c r="E189" s="244"/>
      <c r="F189" s="244"/>
      <c r="G189" s="24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129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5">
        <v>47</v>
      </c>
      <c r="B190" s="236" t="s">
        <v>303</v>
      </c>
      <c r="C190" s="250" t="s">
        <v>304</v>
      </c>
      <c r="D190" s="237" t="s">
        <v>226</v>
      </c>
      <c r="E190" s="238">
        <v>8.6519899999999996</v>
      </c>
      <c r="F190" s="239"/>
      <c r="G190" s="240">
        <f>ROUND(E190*F190,2)</f>
        <v>0</v>
      </c>
      <c r="H190" s="239"/>
      <c r="I190" s="240">
        <f>ROUND(E190*H190,2)</f>
        <v>0</v>
      </c>
      <c r="J190" s="239"/>
      <c r="K190" s="240">
        <f>ROUND(E190*J190,2)</f>
        <v>0</v>
      </c>
      <c r="L190" s="240">
        <v>21</v>
      </c>
      <c r="M190" s="240">
        <f>G190*(1+L190/100)</f>
        <v>0</v>
      </c>
      <c r="N190" s="240">
        <v>0</v>
      </c>
      <c r="O190" s="240">
        <f>ROUND(E190*N190,2)</f>
        <v>0</v>
      </c>
      <c r="P190" s="240">
        <v>0</v>
      </c>
      <c r="Q190" s="240">
        <f>ROUND(E190*P190,2)</f>
        <v>0</v>
      </c>
      <c r="R190" s="240" t="s">
        <v>305</v>
      </c>
      <c r="S190" s="240" t="s">
        <v>122</v>
      </c>
      <c r="T190" s="241" t="s">
        <v>122</v>
      </c>
      <c r="U190" s="224">
        <v>6.0000000000000001E-3</v>
      </c>
      <c r="V190" s="224">
        <f>ROUND(E190*U190,2)</f>
        <v>0.05</v>
      </c>
      <c r="W190" s="224"/>
      <c r="X190" s="224" t="s">
        <v>290</v>
      </c>
      <c r="Y190" s="214"/>
      <c r="Z190" s="214"/>
      <c r="AA190" s="214"/>
      <c r="AB190" s="214"/>
      <c r="AC190" s="214"/>
      <c r="AD190" s="214"/>
      <c r="AE190" s="214"/>
      <c r="AF190" s="214"/>
      <c r="AG190" s="214" t="s">
        <v>291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1" t="s">
        <v>306</v>
      </c>
      <c r="D191" s="242"/>
      <c r="E191" s="242"/>
      <c r="F191" s="242"/>
      <c r="G191" s="242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126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3"/>
      <c r="D192" s="244"/>
      <c r="E192" s="244"/>
      <c r="F192" s="244"/>
      <c r="G192" s="24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129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x14ac:dyDescent="0.2">
      <c r="A193" s="229" t="s">
        <v>116</v>
      </c>
      <c r="B193" s="230" t="s">
        <v>88</v>
      </c>
      <c r="C193" s="249" t="s">
        <v>27</v>
      </c>
      <c r="D193" s="231"/>
      <c r="E193" s="232"/>
      <c r="F193" s="233"/>
      <c r="G193" s="233">
        <f>SUMIF(AG194:AG195,"&lt;&gt;NOR",G194:G195)</f>
        <v>0</v>
      </c>
      <c r="H193" s="233"/>
      <c r="I193" s="233">
        <f>SUM(I194:I195)</f>
        <v>0</v>
      </c>
      <c r="J193" s="233"/>
      <c r="K193" s="233">
        <f>SUM(K194:K195)</f>
        <v>0</v>
      </c>
      <c r="L193" s="233"/>
      <c r="M193" s="233">
        <f>SUM(M194:M195)</f>
        <v>0</v>
      </c>
      <c r="N193" s="233"/>
      <c r="O193" s="233">
        <f>SUM(O194:O195)</f>
        <v>0</v>
      </c>
      <c r="P193" s="233"/>
      <c r="Q193" s="233">
        <f>SUM(Q194:Q195)</f>
        <v>0</v>
      </c>
      <c r="R193" s="233"/>
      <c r="S193" s="233"/>
      <c r="T193" s="234"/>
      <c r="U193" s="228"/>
      <c r="V193" s="228">
        <f>SUM(V194:V195)</f>
        <v>0</v>
      </c>
      <c r="W193" s="228"/>
      <c r="X193" s="228"/>
      <c r="AG193" t="s">
        <v>117</v>
      </c>
    </row>
    <row r="194" spans="1:60" outlineLevel="1" x14ac:dyDescent="0.2">
      <c r="A194" s="235">
        <v>48</v>
      </c>
      <c r="B194" s="236" t="s">
        <v>307</v>
      </c>
      <c r="C194" s="250" t="s">
        <v>308</v>
      </c>
      <c r="D194" s="237" t="s">
        <v>309</v>
      </c>
      <c r="E194" s="238">
        <v>1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40">
        <v>0</v>
      </c>
      <c r="O194" s="240">
        <f>ROUND(E194*N194,2)</f>
        <v>0</v>
      </c>
      <c r="P194" s="240">
        <v>0</v>
      </c>
      <c r="Q194" s="240">
        <f>ROUND(E194*P194,2)</f>
        <v>0</v>
      </c>
      <c r="R194" s="240"/>
      <c r="S194" s="240" t="s">
        <v>122</v>
      </c>
      <c r="T194" s="241" t="s">
        <v>203</v>
      </c>
      <c r="U194" s="224">
        <v>0</v>
      </c>
      <c r="V194" s="224">
        <f>ROUND(E194*U194,2)</f>
        <v>0</v>
      </c>
      <c r="W194" s="224"/>
      <c r="X194" s="224" t="s">
        <v>310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311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4"/>
      <c r="D195" s="246"/>
      <c r="E195" s="246"/>
      <c r="F195" s="246"/>
      <c r="G195" s="246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129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x14ac:dyDescent="0.2">
      <c r="A196" s="3"/>
      <c r="B196" s="4"/>
      <c r="C196" s="257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v>15</v>
      </c>
      <c r="AF196">
        <v>21</v>
      </c>
      <c r="AG196" t="s">
        <v>103</v>
      </c>
    </row>
    <row r="197" spans="1:60" x14ac:dyDescent="0.2">
      <c r="A197" s="217"/>
      <c r="B197" s="218" t="s">
        <v>29</v>
      </c>
      <c r="C197" s="258"/>
      <c r="D197" s="219"/>
      <c r="E197" s="220"/>
      <c r="F197" s="220"/>
      <c r="G197" s="248">
        <f>G8+G28+G59+G94+G108+G126+G130+G144+G152+G165+G169+G176+G193</f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f>SUMIF(L7:L195,AE196,G7:G195)</f>
        <v>0</v>
      </c>
      <c r="AF197">
        <f>SUMIF(L7:L195,AF196,G7:G195)</f>
        <v>0</v>
      </c>
      <c r="AG197" t="s">
        <v>312</v>
      </c>
    </row>
    <row r="198" spans="1:60" x14ac:dyDescent="0.2">
      <c r="C198" s="259"/>
      <c r="D198" s="10"/>
      <c r="AG198" t="s">
        <v>313</v>
      </c>
    </row>
    <row r="199" spans="1:60" x14ac:dyDescent="0.2">
      <c r="D199" s="10"/>
    </row>
    <row r="200" spans="1:60" x14ac:dyDescent="0.2">
      <c r="D200" s="10"/>
    </row>
    <row r="201" spans="1:60" x14ac:dyDescent="0.2">
      <c r="D201" s="10"/>
    </row>
    <row r="202" spans="1:60" x14ac:dyDescent="0.2">
      <c r="D202" s="10"/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oa6iIN9/nbulZ4Y/NQnFxpGW2WKXb2ObX3DXycY1LXxlFYQ/YpbKGfEKKzekjj+UE9H5ysotYaFoVSqpBjmyA==" saltValue="yBOxXoisDGfYxf5dBccMCw==" spinCount="100000" sheet="1"/>
  <mergeCells count="72">
    <mergeCell ref="C186:G186"/>
    <mergeCell ref="C188:G188"/>
    <mergeCell ref="C189:G189"/>
    <mergeCell ref="C191:G191"/>
    <mergeCell ref="C192:G192"/>
    <mergeCell ref="C195:G195"/>
    <mergeCell ref="C174:G174"/>
    <mergeCell ref="C175:G175"/>
    <mergeCell ref="C178:G178"/>
    <mergeCell ref="C180:G180"/>
    <mergeCell ref="C182:G182"/>
    <mergeCell ref="C184:G184"/>
    <mergeCell ref="C151:G151"/>
    <mergeCell ref="C157:G157"/>
    <mergeCell ref="C164:G164"/>
    <mergeCell ref="C167:G167"/>
    <mergeCell ref="C168:G168"/>
    <mergeCell ref="C172:G172"/>
    <mergeCell ref="C134:G134"/>
    <mergeCell ref="C137:G137"/>
    <mergeCell ref="C140:G140"/>
    <mergeCell ref="C143:G143"/>
    <mergeCell ref="C146:G146"/>
    <mergeCell ref="C149:G149"/>
    <mergeCell ref="C110:G110"/>
    <mergeCell ref="C112:G112"/>
    <mergeCell ref="C119:G119"/>
    <mergeCell ref="C121:G121"/>
    <mergeCell ref="C125:G125"/>
    <mergeCell ref="C129:G129"/>
    <mergeCell ref="C93:G93"/>
    <mergeCell ref="C97:G97"/>
    <mergeCell ref="C100:G100"/>
    <mergeCell ref="C103:G103"/>
    <mergeCell ref="C105:G105"/>
    <mergeCell ref="C107:G107"/>
    <mergeCell ref="C72:G72"/>
    <mergeCell ref="C74:G74"/>
    <mergeCell ref="C77:G77"/>
    <mergeCell ref="C80:G80"/>
    <mergeCell ref="C86:G86"/>
    <mergeCell ref="C90:G90"/>
    <mergeCell ref="C58:G58"/>
    <mergeCell ref="C61:G61"/>
    <mergeCell ref="C63:G63"/>
    <mergeCell ref="C65:G65"/>
    <mergeCell ref="C67:G67"/>
    <mergeCell ref="C69:G69"/>
    <mergeCell ref="C45:G45"/>
    <mergeCell ref="C47:G47"/>
    <mergeCell ref="C49:G49"/>
    <mergeCell ref="C51:G51"/>
    <mergeCell ref="C53:G53"/>
    <mergeCell ref="C55:G55"/>
    <mergeCell ref="C25:G25"/>
    <mergeCell ref="C27:G27"/>
    <mergeCell ref="C33:G33"/>
    <mergeCell ref="C37:G37"/>
    <mergeCell ref="C40:G40"/>
    <mergeCell ref="C43:G43"/>
    <mergeCell ref="C14:G14"/>
    <mergeCell ref="C15:G15"/>
    <mergeCell ref="C17:G17"/>
    <mergeCell ref="C19:G19"/>
    <mergeCell ref="C21:G21"/>
    <mergeCell ref="C23:G23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2030_01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2030_01 Pol'!Názvy_tisku</vt:lpstr>
      <vt:lpstr>oadresa</vt:lpstr>
      <vt:lpstr>Stavba!Objednatel</vt:lpstr>
      <vt:lpstr>Stavba!Objekt</vt:lpstr>
      <vt:lpstr>'01 2030_01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2020-08-03T08:42:10Z</dcterms:modified>
</cp:coreProperties>
</file>