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110\Rozpocty\Nabidky\Rok 2021\21-011 HODONÍN - Obec - SÚ střešního pláště v ZOO\04 ODEVZDANÁ NABÍDKA DATUM\1.6.2021\"/>
    </mc:Choice>
  </mc:AlternateContent>
  <xr:revisionPtr revIDLastSave="0" documentId="8_{E2722B79-5717-4C5C-A986-8662813FF2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5 Pol'!$A$1:$X$150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49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23" i="12"/>
  <c r="I23" i="12"/>
  <c r="I22" i="12" s="1"/>
  <c r="K23" i="12"/>
  <c r="M23" i="12"/>
  <c r="O23" i="12"/>
  <c r="Q23" i="12"/>
  <c r="Q22" i="12" s="1"/>
  <c r="V23" i="12"/>
  <c r="G24" i="12"/>
  <c r="G22" i="12" s="1"/>
  <c r="I24" i="12"/>
  <c r="K24" i="12"/>
  <c r="O24" i="12"/>
  <c r="O22" i="12" s="1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K22" i="12" s="1"/>
  <c r="O26" i="12"/>
  <c r="Q26" i="12"/>
  <c r="V26" i="12"/>
  <c r="V22" i="12" s="1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I33" i="12"/>
  <c r="K33" i="12"/>
  <c r="M33" i="12"/>
  <c r="O33" i="12"/>
  <c r="Q33" i="12"/>
  <c r="V33" i="12"/>
  <c r="G34" i="12"/>
  <c r="M34" i="12" s="1"/>
  <c r="I34" i="12"/>
  <c r="K34" i="12"/>
  <c r="O34" i="12"/>
  <c r="Q34" i="12"/>
  <c r="V34" i="12"/>
  <c r="G36" i="12"/>
  <c r="G35" i="12" s="1"/>
  <c r="I36" i="12"/>
  <c r="K36" i="12"/>
  <c r="K35" i="12" s="1"/>
  <c r="O36" i="12"/>
  <c r="O35" i="12" s="1"/>
  <c r="Q36" i="12"/>
  <c r="V36" i="12"/>
  <c r="V35" i="12" s="1"/>
  <c r="G37" i="12"/>
  <c r="I37" i="12"/>
  <c r="I35" i="12" s="1"/>
  <c r="K37" i="12"/>
  <c r="M37" i="12"/>
  <c r="O37" i="12"/>
  <c r="Q37" i="12"/>
  <c r="Q35" i="12" s="1"/>
  <c r="V37" i="12"/>
  <c r="G38" i="12"/>
  <c r="M38" i="12" s="1"/>
  <c r="I38" i="12"/>
  <c r="K38" i="12"/>
  <c r="O38" i="12"/>
  <c r="Q38" i="12"/>
  <c r="V38" i="12"/>
  <c r="G40" i="12"/>
  <c r="G39" i="12" s="1"/>
  <c r="I40" i="12"/>
  <c r="K40" i="12"/>
  <c r="K39" i="12" s="1"/>
  <c r="O40" i="12"/>
  <c r="O39" i="12" s="1"/>
  <c r="Q40" i="12"/>
  <c r="V40" i="12"/>
  <c r="V39" i="12" s="1"/>
  <c r="G41" i="12"/>
  <c r="I41" i="12"/>
  <c r="I39" i="12" s="1"/>
  <c r="K41" i="12"/>
  <c r="M41" i="12"/>
  <c r="O41" i="12"/>
  <c r="Q41" i="12"/>
  <c r="Q39" i="12" s="1"/>
  <c r="V41" i="12"/>
  <c r="G42" i="12"/>
  <c r="M42" i="12" s="1"/>
  <c r="I42" i="12"/>
  <c r="K42" i="12"/>
  <c r="O42" i="12"/>
  <c r="Q42" i="12"/>
  <c r="V42" i="12"/>
  <c r="G43" i="12"/>
  <c r="I43" i="12"/>
  <c r="K43" i="12"/>
  <c r="M43" i="12"/>
  <c r="O43" i="12"/>
  <c r="Q43" i="12"/>
  <c r="V43" i="12"/>
  <c r="G44" i="12"/>
  <c r="M44" i="12" s="1"/>
  <c r="I44" i="12"/>
  <c r="K44" i="12"/>
  <c r="O44" i="12"/>
  <c r="Q44" i="12"/>
  <c r="V44" i="12"/>
  <c r="G45" i="12"/>
  <c r="I45" i="12"/>
  <c r="K45" i="12"/>
  <c r="M45" i="12"/>
  <c r="O45" i="12"/>
  <c r="Q45" i="12"/>
  <c r="V45" i="12"/>
  <c r="G46" i="12"/>
  <c r="M46" i="12" s="1"/>
  <c r="I46" i="12"/>
  <c r="K46" i="12"/>
  <c r="O46" i="12"/>
  <c r="Q46" i="12"/>
  <c r="V46" i="12"/>
  <c r="G47" i="12"/>
  <c r="I47" i="12"/>
  <c r="K47" i="12"/>
  <c r="M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7" i="12"/>
  <c r="I57" i="12"/>
  <c r="K57" i="12"/>
  <c r="M57" i="12"/>
  <c r="O57" i="12"/>
  <c r="Q57" i="12"/>
  <c r="V57" i="12"/>
  <c r="G58" i="12"/>
  <c r="M58" i="12" s="1"/>
  <c r="I58" i="12"/>
  <c r="K58" i="12"/>
  <c r="O58" i="12"/>
  <c r="Q58" i="12"/>
  <c r="V58" i="12"/>
  <c r="G59" i="12"/>
  <c r="I59" i="12"/>
  <c r="K59" i="12"/>
  <c r="M59" i="12"/>
  <c r="O59" i="12"/>
  <c r="Q59" i="12"/>
  <c r="V59" i="12"/>
  <c r="G60" i="12"/>
  <c r="M60" i="12" s="1"/>
  <c r="I60" i="12"/>
  <c r="K60" i="12"/>
  <c r="O60" i="12"/>
  <c r="Q60" i="12"/>
  <c r="V60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I63" i="12"/>
  <c r="Q63" i="12"/>
  <c r="G64" i="12"/>
  <c r="G63" i="12" s="1"/>
  <c r="I64" i="12"/>
  <c r="K64" i="12"/>
  <c r="K63" i="12" s="1"/>
  <c r="O64" i="12"/>
  <c r="O63" i="12" s="1"/>
  <c r="Q64" i="12"/>
  <c r="V64" i="12"/>
  <c r="V63" i="12" s="1"/>
  <c r="G67" i="12"/>
  <c r="M67" i="12" s="1"/>
  <c r="I67" i="12"/>
  <c r="K67" i="12"/>
  <c r="K66" i="12" s="1"/>
  <c r="O67" i="12"/>
  <c r="O66" i="12" s="1"/>
  <c r="Q67" i="12"/>
  <c r="V67" i="12"/>
  <c r="V66" i="12" s="1"/>
  <c r="G68" i="12"/>
  <c r="I68" i="12"/>
  <c r="I66" i="12" s="1"/>
  <c r="K68" i="12"/>
  <c r="M68" i="12"/>
  <c r="O68" i="12"/>
  <c r="Q68" i="12"/>
  <c r="Q66" i="12" s="1"/>
  <c r="V68" i="12"/>
  <c r="G69" i="12"/>
  <c r="M69" i="12" s="1"/>
  <c r="I69" i="12"/>
  <c r="K69" i="12"/>
  <c r="O69" i="12"/>
  <c r="Q69" i="12"/>
  <c r="V69" i="12"/>
  <c r="G70" i="12"/>
  <c r="I70" i="12"/>
  <c r="K70" i="12"/>
  <c r="M70" i="12"/>
  <c r="O70" i="12"/>
  <c r="Q70" i="12"/>
  <c r="V70" i="12"/>
  <c r="G71" i="12"/>
  <c r="M71" i="12" s="1"/>
  <c r="I71" i="12"/>
  <c r="K71" i="12"/>
  <c r="O71" i="12"/>
  <c r="Q71" i="12"/>
  <c r="V71" i="12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6" i="12"/>
  <c r="I76" i="12"/>
  <c r="K76" i="12"/>
  <c r="M76" i="12"/>
  <c r="O76" i="12"/>
  <c r="Q76" i="12"/>
  <c r="V76" i="12"/>
  <c r="G77" i="12"/>
  <c r="M77" i="12" s="1"/>
  <c r="I77" i="12"/>
  <c r="K77" i="12"/>
  <c r="O77" i="12"/>
  <c r="Q77" i="12"/>
  <c r="V77" i="12"/>
  <c r="G78" i="12"/>
  <c r="I78" i="12"/>
  <c r="K78" i="12"/>
  <c r="M78" i="12"/>
  <c r="O78" i="12"/>
  <c r="Q78" i="12"/>
  <c r="V78" i="12"/>
  <c r="G79" i="12"/>
  <c r="M79" i="12" s="1"/>
  <c r="I79" i="12"/>
  <c r="K79" i="12"/>
  <c r="O79" i="12"/>
  <c r="Q79" i="12"/>
  <c r="V79" i="12"/>
  <c r="G80" i="12"/>
  <c r="I80" i="12"/>
  <c r="K80" i="12"/>
  <c r="M80" i="12"/>
  <c r="O80" i="12"/>
  <c r="Q80" i="12"/>
  <c r="V80" i="12"/>
  <c r="G81" i="12"/>
  <c r="M81" i="12" s="1"/>
  <c r="I81" i="12"/>
  <c r="K81" i="12"/>
  <c r="O81" i="12"/>
  <c r="Q81" i="12"/>
  <c r="V81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8" i="12"/>
  <c r="I88" i="12"/>
  <c r="K88" i="12"/>
  <c r="M88" i="12"/>
  <c r="O88" i="12"/>
  <c r="Q88" i="12"/>
  <c r="V88" i="12"/>
  <c r="G89" i="12"/>
  <c r="M89" i="12" s="1"/>
  <c r="I89" i="12"/>
  <c r="K89" i="12"/>
  <c r="O89" i="12"/>
  <c r="Q89" i="12"/>
  <c r="V89" i="12"/>
  <c r="G90" i="12"/>
  <c r="I90" i="12"/>
  <c r="K90" i="12"/>
  <c r="M90" i="12"/>
  <c r="O90" i="12"/>
  <c r="Q90" i="12"/>
  <c r="V90" i="12"/>
  <c r="G91" i="12"/>
  <c r="M91" i="12" s="1"/>
  <c r="I91" i="12"/>
  <c r="K91" i="12"/>
  <c r="O91" i="12"/>
  <c r="Q91" i="12"/>
  <c r="V91" i="12"/>
  <c r="G93" i="12"/>
  <c r="G92" i="12" s="1"/>
  <c r="I93" i="12"/>
  <c r="K93" i="12"/>
  <c r="K92" i="12" s="1"/>
  <c r="O93" i="12"/>
  <c r="O92" i="12" s="1"/>
  <c r="Q93" i="12"/>
  <c r="V93" i="12"/>
  <c r="V92" i="12" s="1"/>
  <c r="G94" i="12"/>
  <c r="I94" i="12"/>
  <c r="I92" i="12" s="1"/>
  <c r="K94" i="12"/>
  <c r="M94" i="12"/>
  <c r="O94" i="12"/>
  <c r="Q94" i="12"/>
  <c r="Q92" i="12" s="1"/>
  <c r="V94" i="12"/>
  <c r="G95" i="12"/>
  <c r="M95" i="12" s="1"/>
  <c r="I95" i="12"/>
  <c r="K95" i="12"/>
  <c r="O95" i="12"/>
  <c r="Q95" i="12"/>
  <c r="V95" i="12"/>
  <c r="G96" i="12"/>
  <c r="I96" i="12"/>
  <c r="K96" i="12"/>
  <c r="M96" i="12"/>
  <c r="O96" i="12"/>
  <c r="Q96" i="12"/>
  <c r="V96" i="12"/>
  <c r="G97" i="12"/>
  <c r="M97" i="12" s="1"/>
  <c r="I97" i="12"/>
  <c r="K97" i="12"/>
  <c r="O97" i="12"/>
  <c r="Q97" i="12"/>
  <c r="V97" i="12"/>
  <c r="G98" i="12"/>
  <c r="I98" i="12"/>
  <c r="K98" i="12"/>
  <c r="M98" i="12"/>
  <c r="O98" i="12"/>
  <c r="Q98" i="12"/>
  <c r="V98" i="12"/>
  <c r="G99" i="12"/>
  <c r="M99" i="12" s="1"/>
  <c r="I99" i="12"/>
  <c r="K99" i="12"/>
  <c r="O99" i="12"/>
  <c r="Q99" i="12"/>
  <c r="V99" i="12"/>
  <c r="G100" i="12"/>
  <c r="I100" i="12"/>
  <c r="K100" i="12"/>
  <c r="M100" i="12"/>
  <c r="O100" i="12"/>
  <c r="Q100" i="12"/>
  <c r="V100" i="12"/>
  <c r="G101" i="12"/>
  <c r="O101" i="12"/>
  <c r="G102" i="12"/>
  <c r="I102" i="12"/>
  <c r="I101" i="12" s="1"/>
  <c r="K102" i="12"/>
  <c r="M102" i="12"/>
  <c r="O102" i="12"/>
  <c r="Q102" i="12"/>
  <c r="Q101" i="12" s="1"/>
  <c r="V102" i="12"/>
  <c r="G103" i="12"/>
  <c r="M103" i="12" s="1"/>
  <c r="I103" i="12"/>
  <c r="K103" i="12"/>
  <c r="K101" i="12" s="1"/>
  <c r="O103" i="12"/>
  <c r="Q103" i="12"/>
  <c r="V103" i="12"/>
  <c r="V101" i="12" s="1"/>
  <c r="G105" i="12"/>
  <c r="G104" i="12" s="1"/>
  <c r="I105" i="12"/>
  <c r="I104" i="12" s="1"/>
  <c r="K105" i="12"/>
  <c r="K104" i="12" s="1"/>
  <c r="O105" i="12"/>
  <c r="O104" i="12" s="1"/>
  <c r="Q105" i="12"/>
  <c r="Q104" i="12" s="1"/>
  <c r="V105" i="12"/>
  <c r="V104" i="12" s="1"/>
  <c r="G106" i="12"/>
  <c r="I106" i="12"/>
  <c r="K106" i="12"/>
  <c r="M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I108" i="12"/>
  <c r="K108" i="12"/>
  <c r="M108" i="12"/>
  <c r="O108" i="12"/>
  <c r="Q108" i="12"/>
  <c r="V108" i="12"/>
  <c r="G109" i="12"/>
  <c r="O109" i="12"/>
  <c r="G110" i="12"/>
  <c r="I110" i="12"/>
  <c r="I109" i="12" s="1"/>
  <c r="K110" i="12"/>
  <c r="M110" i="12"/>
  <c r="O110" i="12"/>
  <c r="Q110" i="12"/>
  <c r="Q109" i="12" s="1"/>
  <c r="V110" i="12"/>
  <c r="G111" i="12"/>
  <c r="M111" i="12" s="1"/>
  <c r="I111" i="12"/>
  <c r="K111" i="12"/>
  <c r="K109" i="12" s="1"/>
  <c r="O111" i="12"/>
  <c r="Q111" i="12"/>
  <c r="V111" i="12"/>
  <c r="V109" i="12" s="1"/>
  <c r="G113" i="12"/>
  <c r="G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4" i="12"/>
  <c r="I114" i="12"/>
  <c r="K114" i="12"/>
  <c r="M114" i="12"/>
  <c r="O114" i="12"/>
  <c r="Q114" i="12"/>
  <c r="V114" i="12"/>
  <c r="G115" i="12"/>
  <c r="I115" i="12"/>
  <c r="K115" i="12"/>
  <c r="M115" i="12"/>
  <c r="O115" i="12"/>
  <c r="Q115" i="12"/>
  <c r="V115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I118" i="12"/>
  <c r="K118" i="12"/>
  <c r="M118" i="12"/>
  <c r="O118" i="12"/>
  <c r="Q118" i="12"/>
  <c r="V118" i="12"/>
  <c r="G120" i="12"/>
  <c r="I120" i="12"/>
  <c r="I119" i="12" s="1"/>
  <c r="K120" i="12"/>
  <c r="M120" i="12"/>
  <c r="O120" i="12"/>
  <c r="Q120" i="12"/>
  <c r="Q119" i="12" s="1"/>
  <c r="V120" i="12"/>
  <c r="G121" i="12"/>
  <c r="G119" i="12" s="1"/>
  <c r="I121" i="12"/>
  <c r="K121" i="12"/>
  <c r="K119" i="12" s="1"/>
  <c r="O121" i="12"/>
  <c r="O119" i="12" s="1"/>
  <c r="Q121" i="12"/>
  <c r="V121" i="12"/>
  <c r="V119" i="12" s="1"/>
  <c r="G122" i="12"/>
  <c r="I122" i="12"/>
  <c r="K122" i="12"/>
  <c r="M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I124" i="12"/>
  <c r="K124" i="12"/>
  <c r="M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I126" i="12"/>
  <c r="K126" i="12"/>
  <c r="M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I130" i="12"/>
  <c r="K130" i="12"/>
  <c r="M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I132" i="12"/>
  <c r="K132" i="12"/>
  <c r="M132" i="12"/>
  <c r="O132" i="12"/>
  <c r="Q132" i="12"/>
  <c r="V132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K134" i="12" s="1"/>
  <c r="O135" i="12"/>
  <c r="O134" i="12" s="1"/>
  <c r="Q135" i="12"/>
  <c r="V135" i="12"/>
  <c r="V134" i="12" s="1"/>
  <c r="G136" i="12"/>
  <c r="I136" i="12"/>
  <c r="I134" i="12" s="1"/>
  <c r="K136" i="12"/>
  <c r="M136" i="12"/>
  <c r="O136" i="12"/>
  <c r="Q136" i="12"/>
  <c r="Q134" i="12" s="1"/>
  <c r="V136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40" i="12"/>
  <c r="O140" i="12"/>
  <c r="G141" i="12"/>
  <c r="I141" i="12"/>
  <c r="I140" i="12" s="1"/>
  <c r="K141" i="12"/>
  <c r="M141" i="12"/>
  <c r="O141" i="12"/>
  <c r="Q141" i="12"/>
  <c r="Q140" i="12" s="1"/>
  <c r="V141" i="12"/>
  <c r="G142" i="12"/>
  <c r="M142" i="12" s="1"/>
  <c r="I142" i="12"/>
  <c r="K142" i="12"/>
  <c r="K140" i="12" s="1"/>
  <c r="O142" i="12"/>
  <c r="Q142" i="12"/>
  <c r="V142" i="12"/>
  <c r="V140" i="12" s="1"/>
  <c r="G143" i="12"/>
  <c r="I143" i="12"/>
  <c r="K143" i="12"/>
  <c r="M143" i="12"/>
  <c r="O143" i="12"/>
  <c r="Q143" i="12"/>
  <c r="V143" i="12"/>
  <c r="G144" i="12"/>
  <c r="O144" i="12"/>
  <c r="G145" i="12"/>
  <c r="I145" i="12"/>
  <c r="I144" i="12" s="1"/>
  <c r="K145" i="12"/>
  <c r="M145" i="12"/>
  <c r="O145" i="12"/>
  <c r="Q145" i="12"/>
  <c r="Q144" i="12" s="1"/>
  <c r="V145" i="12"/>
  <c r="G146" i="12"/>
  <c r="M146" i="12" s="1"/>
  <c r="I146" i="12"/>
  <c r="K146" i="12"/>
  <c r="K144" i="12" s="1"/>
  <c r="O146" i="12"/>
  <c r="Q146" i="12"/>
  <c r="V146" i="12"/>
  <c r="V144" i="12" s="1"/>
  <c r="G147" i="12"/>
  <c r="I147" i="12"/>
  <c r="K147" i="12"/>
  <c r="M147" i="12"/>
  <c r="O147" i="12"/>
  <c r="Q147" i="12"/>
  <c r="V147" i="12"/>
  <c r="AE149" i="12"/>
  <c r="AF149" i="12"/>
  <c r="I20" i="1"/>
  <c r="I19" i="1"/>
  <c r="I18" i="1"/>
  <c r="I17" i="1"/>
  <c r="I16" i="1"/>
  <c r="I68" i="1"/>
  <c r="J67" i="1" s="1"/>
  <c r="J65" i="1"/>
  <c r="F43" i="1"/>
  <c r="G23" i="1" s="1"/>
  <c r="G43" i="1"/>
  <c r="G25" i="1" s="1"/>
  <c r="H43" i="1"/>
  <c r="I42" i="1"/>
  <c r="I41" i="1"/>
  <c r="I39" i="1"/>
  <c r="I43" i="1" s="1"/>
  <c r="J42" i="1" s="1"/>
  <c r="J28" i="1"/>
  <c r="J26" i="1"/>
  <c r="G38" i="1"/>
  <c r="F38" i="1"/>
  <c r="J23" i="1"/>
  <c r="J24" i="1"/>
  <c r="J25" i="1"/>
  <c r="J27" i="1"/>
  <c r="E24" i="1"/>
  <c r="G24" i="1"/>
  <c r="E26" i="1"/>
  <c r="G26" i="1"/>
  <c r="J58" i="1" l="1"/>
  <c r="J59" i="1"/>
  <c r="J62" i="1"/>
  <c r="J54" i="1"/>
  <c r="J60" i="1"/>
  <c r="J56" i="1"/>
  <c r="J61" i="1"/>
  <c r="J63" i="1"/>
  <c r="J57" i="1"/>
  <c r="J53" i="1"/>
  <c r="J55" i="1"/>
  <c r="J64" i="1"/>
  <c r="J66" i="1"/>
  <c r="A27" i="1"/>
  <c r="J39" i="1"/>
  <c r="J43" i="1" s="1"/>
  <c r="J41" i="1"/>
  <c r="M144" i="12"/>
  <c r="M134" i="12"/>
  <c r="M119" i="12"/>
  <c r="M140" i="12"/>
  <c r="M109" i="12"/>
  <c r="M66" i="12"/>
  <c r="M101" i="12"/>
  <c r="G134" i="12"/>
  <c r="M121" i="12"/>
  <c r="M113" i="12"/>
  <c r="M112" i="12" s="1"/>
  <c r="M105" i="12"/>
  <c r="M104" i="12" s="1"/>
  <c r="M93" i="12"/>
  <c r="M92" i="12" s="1"/>
  <c r="G66" i="12"/>
  <c r="M64" i="12"/>
  <c r="M63" i="12" s="1"/>
  <c r="M40" i="12"/>
  <c r="M39" i="12" s="1"/>
  <c r="M36" i="12"/>
  <c r="M35" i="12" s="1"/>
  <c r="M24" i="12"/>
  <c r="M22" i="12" s="1"/>
  <c r="I21" i="1"/>
  <c r="J68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Kuruc</author>
  </authors>
  <commentList>
    <comment ref="S6" authorId="0" shapeId="0" xr:uid="{4C1C0EAA-59DA-4E59-BDD1-5494B7D1D3E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2CAD791-C40F-4378-89A3-9EB60B470A7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<sst xmlns="http://schemas.openxmlformats.org/spreadsheetml/2006/main" count="1143" uniqueCount="384">
  <si>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</si>
  <si>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</si>
  <si>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</si>
  <si>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</si>
  <si>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</si>
  <si>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</si>
  <si>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</si>
  <si>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</si>
  <si>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</si>
  <si>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</si>
  <si>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</si>
  <si>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</si>
  <si>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</si>
  <si>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</si>
  <si>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</si>
  <si>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</si>
  <si>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</si>
  <si>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</si>
  <si>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</si>
  <si>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</si>
  <si>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</si>
  <si>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</si>
  <si>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</si>
  <si>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</si>
  <si>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</si>
  <si>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</si>
  <si>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</si>
  <si>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</si>
  <si>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</si>
  <si>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</si>
  <si>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</si>
  <si>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</si>
  <si>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</si>
  <si>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</si>
  <si>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</si>
  <si>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</si>
  <si>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</si>
  <si>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</si>
  <si>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</si>
  <si>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</si>
  <si>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</si>
  <si>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</si>
  <si>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</si>
  <si>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5</t>
  </si>
  <si>
    <t>NABÍDKA 23.03.2021_bez nazvu</t>
  </si>
  <si>
    <t>02</t>
  </si>
  <si>
    <t>SÚ střešního pláště v ZOO - izol</t>
  </si>
  <si>
    <t>Objekt:</t>
  </si>
  <si>
    <t>Rozpočet:</t>
  </si>
  <si>
    <t>01-21-011</t>
  </si>
  <si>
    <t>HODONÍN - Obec - SÚ střešního pláště v ZOO</t>
  </si>
  <si>
    <t>Město Hodonín</t>
  </si>
  <si>
    <t>Masarykovo nám. 53/1</t>
  </si>
  <si>
    <t>Hodonín</t>
  </si>
  <si>
    <t>69501</t>
  </si>
  <si>
    <t>00284891</t>
  </si>
  <si>
    <t>CZ699001303</t>
  </si>
  <si>
    <t>Stavba</t>
  </si>
  <si>
    <t>Stavební objekt</t>
  </si>
  <si>
    <t>Celkem za stavbu</t>
  </si>
  <si>
    <t>CZK</t>
  </si>
  <si>
    <t>#POPS</t>
  </si>
  <si>
    <t>Popis stavby: 01-21-011 - HODONÍN - Obec - SÚ střešního pláště v ZOO</t>
  </si>
  <si>
    <t>#POPO</t>
  </si>
  <si>
    <t>Popis objektu: 02 - SÚ střešního pláště v ZOO - izol</t>
  </si>
  <si>
    <t>#POPR</t>
  </si>
  <si>
    <t>Popis rozpočtu: 5 - NABÍDKA 23.03.2021_bez nazvu</t>
  </si>
  <si>
    <t>Rekapitulace dílů</t>
  </si>
  <si>
    <t>Typ dílu</t>
  </si>
  <si>
    <t>00</t>
  </si>
  <si>
    <t>Nepřiřazený uživatelský díl</t>
  </si>
  <si>
    <t>63</t>
  </si>
  <si>
    <t>Podlahy a podlahové konstrukce</t>
  </si>
  <si>
    <t>9</t>
  </si>
  <si>
    <t>Ostatní konstrukce, bourání</t>
  </si>
  <si>
    <t>96</t>
  </si>
  <si>
    <t>Bourání konstrukcí</t>
  </si>
  <si>
    <t>99</t>
  </si>
  <si>
    <t>Přesun hmot</t>
  </si>
  <si>
    <t>712</t>
  </si>
  <si>
    <t>Povlakové krytiny</t>
  </si>
  <si>
    <t>713</t>
  </si>
  <si>
    <t>Izolace tepelné</t>
  </si>
  <si>
    <t>721</t>
  </si>
  <si>
    <t>Zdravotně technické instalace budov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</si>
  <si>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</si>
  <si>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</si>
  <si>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</si>
  <si>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</si>
  <si>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</si>
  <si>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</si>
  <si>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</si>
  <si>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</t>
  </si>
  <si>
    <t>767</t>
  </si>
  <si>
    <t>Konstrukce zámečnické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</si>
  <si>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</si>
  <si>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</si>
  <si>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</si>
  <si>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</si>
  <si>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</si>
  <si>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</si>
  <si>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</si>
  <si>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</si>
  <si>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</si>
  <si>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</si>
  <si>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</si>
  <si>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</si>
  <si>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</si>
  <si>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</si>
  <si>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</si>
  <si>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</si>
  <si>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</si>
  <si>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</si>
  <si>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</si>
  <si>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</si>
  <si>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</si>
  <si>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</si>
  <si>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</si>
  <si>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</si>
  <si>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</si>
  <si>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</si>
  <si>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</si>
  <si>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</si>
  <si>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</si>
  <si>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</si>
  <si>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</si>
  <si>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</si>
  <si>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Poznámka</t>
  </si>
  <si>
    <t>Vlastní</t>
  </si>
  <si>
    <t>Indiv</t>
  </si>
  <si>
    <t>Práce</t>
  </si>
  <si>
    <t>POL1_</t>
  </si>
  <si>
    <t xml:space="preserve">Platí pro celou stavbu : </t>
  </si>
  <si>
    <t>VV</t>
  </si>
  <si>
    <t xml:space="preserve">a) veškeré položky na přípomoce,  dopravu, montáž, zpevněné montážní plochy, atd...  pokud nejsou uvedeny zvlášť zahrnout do jednotlivých jednotkových cen. : </t>
  </si>
  <si>
    <t xml:space="preserve">b) součásti prací jsou veškeré zkoušky, potřebná měření, inspekce, uvedení zařízení do provozu, zaškolení obsluhy, provozní řády, manuály a revize v českém jazyce. Za komplexní vyzkoušení se považuje bezporuchový provoz po dobu minimálně 96 hod. : </t>
  </si>
  <si>
    <t xml:space="preserve">c) součástí dodávky je zpracování veškeré dílenské dokumentace a dokumentace skutečného provedení : </t>
  </si>
  <si>
    <t xml:space="preserve">d) součástí dodávky je kompletní dokladová část díla nutná k získání kolaudačního souhlasu stavby : </t>
  </si>
  <si>
    <t xml:space="preserve">e) v rozsahu prací zhotovitele jsou rovněž jakékoliv prvky, zařízení, práce a pomocné materiály, neuvedené v tomto soupisu výkonů, které jsou ale nezbytně nutné k dodání, instalaci , dokončení a provozování díla, včetně ztratného a prořezů : </t>
  </si>
  <si>
    <t xml:space="preserve">f) součástí dodávky jsou veškerá geodetická měření jako například vytyčení konstrukcí, kontrolní měření, zaměření skutečného stavu apod. : </t>
  </si>
  <si>
    <t xml:space="preserve">g) součástí dodávky jsou i náklady na případná  opatření související s ochranou stávajících sítí, komunikací či staveb : </t>
  </si>
  <si>
    <t xml:space="preserve">h) součástí jednotkových cen jsou i vícenáklady související s výstavbou v zimním období, průběžný úklid staveniště a přilehlých komunikací, likvidaci odpadů, dočasná dopravní omezení atd. : </t>
  </si>
  <si>
    <t xml:space="preserve">h)pokud se v dokumentaci vyskytují obchodní názvy, jedná se pouze o vymezení minimálních požadovaných standardů výrobku, technologie či materiálu a zadavatel připouští použití i jiného, kvalitativně či technologicky obdobného řešení : </t>
  </si>
  <si>
    <t xml:space="preserve">Nedílnou součástí výkazu výměr ( slepého rozpočtu ) je projektová dokumentace !! : </t>
  </si>
  <si>
    <t xml:space="preserve">Zpracovatel nabídky je povinen prověřit specifikace a výměry uvedené ve výkazu výměr. : </t>
  </si>
  <si>
    <t>631571010R00</t>
  </si>
  <si>
    <t>Zřízení násypu podlahy nebo střechy, bez dodávky - střechy vikýřů</t>
  </si>
  <si>
    <t>m2</t>
  </si>
  <si>
    <t>Kalkul</t>
  </si>
  <si>
    <t>IZOLMONT CZ s.r.o.</t>
  </si>
  <si>
    <t>POL1_1</t>
  </si>
  <si>
    <t>Specifikace_01</t>
  </si>
  <si>
    <t>Prané říční kamenivo frakce 16 - 32 mm, tl. 4 cm,</t>
  </si>
  <si>
    <t>Specifikace</t>
  </si>
  <si>
    <t>POL3_0</t>
  </si>
  <si>
    <t>712391172R00</t>
  </si>
  <si>
    <t>Povlaková krytina střech do 10st., ochran. textil.</t>
  </si>
  <si>
    <t>Specifikace_02</t>
  </si>
  <si>
    <t>Ochranná textilie 500 g/m2</t>
  </si>
  <si>
    <t>631571010R00_01</t>
  </si>
  <si>
    <t>Zřízení násypu podlahy nebo střechy, bez dodávky</t>
  </si>
  <si>
    <t>Specifikace_03</t>
  </si>
  <si>
    <t>POL3_</t>
  </si>
  <si>
    <t>Specifikace_04</t>
  </si>
  <si>
    <t>632922922R00</t>
  </si>
  <si>
    <t>Kladení dlažby 40 x 40 cm na podklad</t>
  </si>
  <si>
    <t>Specifikace_05</t>
  </si>
  <si>
    <t>Pryžová dlažba červenohnědá, 500 x 500 x 40 mm, vrtaná</t>
  </si>
  <si>
    <t>Specifikace_06</t>
  </si>
  <si>
    <t xml:space="preserve">Smyčková strukturovaná rohož 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</si>
  <si>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</si>
  <si>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</si>
  <si>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>801-1</t>
  </si>
  <si>
    <t>RTS 21/ I</t>
  </si>
  <si>
    <t>941955202R00</t>
  </si>
  <si>
    <t>Lešení lehké pracovní pomocné ve světlíku nebo šachtě, půdorysné plochy do 6 m2, o výšce lešeňové podlahy přes 1,5 do 3,5 m</t>
  </si>
  <si>
    <t>800-3</t>
  </si>
  <si>
    <t>762088116R00</t>
  </si>
  <si>
    <t>Zvláštní výkony zakrývání rozpracovaných tesařských konstrukcí těžkou plachtou na ochranu před srážkovou vodou, včetně odstranění 15 x 20 m</t>
  </si>
  <si>
    <t>kus</t>
  </si>
  <si>
    <t>800-762</t>
  </si>
  <si>
    <t>712400841R00</t>
  </si>
  <si>
    <t>Odstranění mechu a nečistot ze střech 10 - 30 stupňů - hrana střechy</t>
  </si>
  <si>
    <t>712990813R00</t>
  </si>
  <si>
    <t>Odstranění střešního substrátu včetně vegetace, do 100 mm</t>
  </si>
  <si>
    <t>712300832R00</t>
  </si>
  <si>
    <t>Odstranění ochranné textílie ze střech plochých do 10°</t>
  </si>
  <si>
    <t>712300833R00</t>
  </si>
  <si>
    <t>Odstranění hydroakumulační nopové folie, do 10°</t>
  </si>
  <si>
    <t>113106121R00</t>
  </si>
  <si>
    <t>Rozebrání dlažeb z betonových dlaždic na sucho</t>
  </si>
  <si>
    <t>762111811R00</t>
  </si>
  <si>
    <t>Demontáž stěn z hranolků, fošen nebo latí - rošt pod obklad</t>
  </si>
  <si>
    <t>766411821R00</t>
  </si>
  <si>
    <t>Demontáž obložení stěn palubkami - obklad</t>
  </si>
  <si>
    <t>764323830R00</t>
  </si>
  <si>
    <t>Demontáž / úprava oplech. okapů, povlaková krytina, rš do 330 mm</t>
  </si>
  <si>
    <t>m</t>
  </si>
  <si>
    <t>764331850R00</t>
  </si>
  <si>
    <t>Demontáž lemování zdí, rš 400 a 500 mm, do 30°</t>
  </si>
  <si>
    <t>764397830R00</t>
  </si>
  <si>
    <t>Demontáž dírkované zastávky,rš 330 mm,do 30 stup.</t>
  </si>
  <si>
    <t>764347841R00</t>
  </si>
  <si>
    <t>Demontáž ventilační mřížky, D do 200 mm</t>
  </si>
  <si>
    <t>764410850R00</t>
  </si>
  <si>
    <t>Demontáž oplechování parapetů,rš od 100 do 330 mm</t>
  </si>
  <si>
    <t>764454801R00</t>
  </si>
  <si>
    <t>Demontáž odpadních trub kruhových,D 75 a 100 mm, z vikýřů, pro použití, vč. zpětné montáže</t>
  </si>
  <si>
    <t>764456852R00</t>
  </si>
  <si>
    <t>Demontáž kolen výtokových.kruhových,D 100 mm, z vikýřů, pro použití vč. zpětné montáže</t>
  </si>
  <si>
    <t>767914830R00</t>
  </si>
  <si>
    <t>Demontáž zábradlí rámového H do 2 m, pro použití</t>
  </si>
  <si>
    <t>767914830R00_01</t>
  </si>
  <si>
    <t>Demontáž zábradlí rámového H do 2 m, do sutě</t>
  </si>
  <si>
    <t>96 R-01</t>
  </si>
  <si>
    <t>Demontáž střešního vedení hromosvodu</t>
  </si>
  <si>
    <t>979011111R00</t>
  </si>
  <si>
    <t>Svislá doprava suti a vybour. hmot za 2.NP a 1.PP</t>
  </si>
  <si>
    <t>t</t>
  </si>
  <si>
    <t>979081111R00</t>
  </si>
  <si>
    <t>Odvoz suti a vybour. hmot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</si>
  <si>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</si>
  <si>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</si>
  <si>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</si>
  <si>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</si>
  <si>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</si>
  <si>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</si>
  <si>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979990009R00</t>
  </si>
  <si>
    <t>Poplatek za skládku stavební suti</t>
  </si>
  <si>
    <t>999281148R00</t>
  </si>
  <si>
    <t>Přesun hmot pro opravy a údržbu objektů pro opravy a údržbu dosavadních objektů včetně vnějších plášťů_x000D_
 výšky do 12 m, nošením</t>
  </si>
  <si>
    <t>801-4</t>
  </si>
  <si>
    <t>oborů 801, 803, 811 a 812</t>
  </si>
  <si>
    <t>SPI</t>
  </si>
  <si>
    <t>712371801R00</t>
  </si>
  <si>
    <t>Povlaková krytina střech do 10 st., fólií PVC</t>
  </si>
  <si>
    <t>POL1_7</t>
  </si>
  <si>
    <t>712871801R00</t>
  </si>
  <si>
    <t>Samostatné vytažení izolace, fólií PVC polož.volně</t>
  </si>
  <si>
    <t>Specifikace_07</t>
  </si>
  <si>
    <t>Střešní hydroizolační fólie  V UV, tl. 2,0 mm šedá, RAL 7035</t>
  </si>
  <si>
    <t>Specifikace_08</t>
  </si>
  <si>
    <t>Střešní hydroizolační fólie  V, tl. 2,0 mm šedá, RAL 7016</t>
  </si>
  <si>
    <t>712391176R00</t>
  </si>
  <si>
    <t>Připevnění izolace kotvícími terči - vikýře</t>
  </si>
  <si>
    <t>Specifikace_09</t>
  </si>
  <si>
    <t>Kotevní systémový prvek - teleskop + šroub</t>
  </si>
  <si>
    <t>712964703R00</t>
  </si>
  <si>
    <t>Zesílení koutů, rohů fólií detailovou</t>
  </si>
  <si>
    <t>Specifikace_10</t>
  </si>
  <si>
    <t>Vnitřní roh - tvarovka</t>
  </si>
  <si>
    <t>Specifikace_11</t>
  </si>
  <si>
    <t>Vnější roh - tvarovka</t>
  </si>
  <si>
    <t>Specifikace_12</t>
  </si>
  <si>
    <t>Zálivka střešní Z-01 šedá</t>
  </si>
  <si>
    <t>kg</t>
  </si>
  <si>
    <t>712391175R00</t>
  </si>
  <si>
    <t>Připevnění izolace kotvícími pásky, úhelníky</t>
  </si>
  <si>
    <t>Specifikace_13</t>
  </si>
  <si>
    <t>Vnitřní koutová lišta  rš 100 mm</t>
  </si>
  <si>
    <t>Specifikace_14</t>
  </si>
  <si>
    <t>Vnější rohová lišta  rš 100 mm</t>
  </si>
  <si>
    <t>Specifikace_15</t>
  </si>
  <si>
    <t>Stěnová lišta  rš 200 mm</t>
  </si>
  <si>
    <t>Specifikace_16</t>
  </si>
  <si>
    <t>Soklová lišta  rš 300 mm</t>
  </si>
  <si>
    <t>Specifikace_17</t>
  </si>
  <si>
    <t>Rozpěrný nýt 6x50 mm</t>
  </si>
  <si>
    <t>712391171R00</t>
  </si>
  <si>
    <t>Povlaková krytina střech do 10 st., podkl. textil. - pod PVC folii</t>
  </si>
  <si>
    <t>Specifikace_18</t>
  </si>
  <si>
    <t>Separační textilie 300 g/m2</t>
  </si>
  <si>
    <t>712391171R00_01</t>
  </si>
  <si>
    <t>Povlaková krytina střech do 10 st., podkl. textil. - pod TI</t>
  </si>
  <si>
    <t>Specifikace_19</t>
  </si>
  <si>
    <t>712 R-01</t>
  </si>
  <si>
    <t>Opracování střešních prostupů / detailů fólií PVC</t>
  </si>
  <si>
    <t>Specifikace_20</t>
  </si>
  <si>
    <t>PVC tvarovka, průměr dle prostupu</t>
  </si>
  <si>
    <t>712 R-02</t>
  </si>
  <si>
    <t>Napojení hydroizolační PVC folie na schodiště</t>
  </si>
  <si>
    <t>Specifikace_21</t>
  </si>
  <si>
    <t>Polyuretanový těsnící tmel kartuše 310 ml</t>
  </si>
  <si>
    <t>998712102R00</t>
  </si>
  <si>
    <t>Přesun hmot pro povlakové krytiny, výšky do 12 m</t>
  </si>
  <si>
    <t>713141151R00</t>
  </si>
  <si>
    <t>Izolace tepelná střech, na sucho 1vrstvá</t>
  </si>
  <si>
    <t>Specifikace_22</t>
  </si>
  <si>
    <t>Desky z extrudovaného polystyrenu XPS, polodrážka tl. 40 mm</t>
  </si>
  <si>
    <t>Specifikace_23</t>
  </si>
  <si>
    <t>Montážní PU pěna 750 ml, pistolová</t>
  </si>
  <si>
    <t>713141151R00_01</t>
  </si>
  <si>
    <t>Izolace tepelná střech, lepená za studena 1vrstvá</t>
  </si>
  <si>
    <t>Specifikace_24</t>
  </si>
  <si>
    <t>Desky z tepelné izolace PIR FA TE tl. 100 mm</t>
  </si>
  <si>
    <t>Specifikace_25</t>
  </si>
  <si>
    <t>Desky z tepelné izolace PIR FA TE tl. 40 mm</t>
  </si>
  <si>
    <t>Specifikace_26</t>
  </si>
  <si>
    <t>998713102R00</t>
  </si>
  <si>
    <t>Přesun hmot pro izolace tepelné, výšky do 12 m</t>
  </si>
  <si>
    <t>721 R-01</t>
  </si>
  <si>
    <t>Větrací komínek kanalizace s PVC manžetou, 110 PVC</t>
  </si>
  <si>
    <t>998721102R00</t>
  </si>
  <si>
    <t>Přesun hmot pro vnitřní kanalizaci, výšky do 12 m</t>
  </si>
  <si>
    <t>762 R-01</t>
  </si>
  <si>
    <t>Montáž dřevěného hranolu na okapovou hranu střechy</t>
  </si>
  <si>
    <t>Specifikace_27</t>
  </si>
  <si>
    <t>Hranol SM/JD včetně impregnace</t>
  </si>
  <si>
    <t>m3</t>
  </si>
  <si>
    <t>Specifikace_28</t>
  </si>
  <si>
    <t>Spojovací materiál</t>
  </si>
  <si>
    <t>998762102R00</t>
  </si>
  <si>
    <t>Přesun hmot pro tesařské konstrukce, výšky do 12 m</t>
  </si>
  <si>
    <t>763 R-01</t>
  </si>
  <si>
    <t>Úprava stávajících střešních vikýřů po montáž nové povlakové krytiny,TI a světlíků</t>
  </si>
  <si>
    <t>kpl</t>
  </si>
  <si>
    <t>998763101R00</t>
  </si>
  <si>
    <t>Přesun hmot pro dřevostavby, výšky do 12 m</t>
  </si>
  <si>
    <t>764933250R00</t>
  </si>
  <si>
    <t>Lemování zdí z poplastovaného plechu rš 500 mm</t>
  </si>
  <si>
    <t>764923230R00</t>
  </si>
  <si>
    <t>Oplechování okapů z poplastovaného plechu, rš 330 mm</t>
  </si>
  <si>
    <t>764233240R00</t>
  </si>
  <si>
    <t>Lemování z Cu zdí, plochých střech, rš 400 mm</t>
  </si>
  <si>
    <t>764397241R00</t>
  </si>
  <si>
    <t>Dírkovaná zastávka z Al plechu, rš do 330 mm</t>
  </si>
  <si>
    <t>764397231R00</t>
  </si>
  <si>
    <t>Dírkovaná zastávka z Al plechu, rš do 250 mm - vikýře</t>
  </si>
  <si>
    <t>998764102R00</t>
  </si>
  <si>
    <t>Přesun hmot pro klempířské konstr., výšky do 12 m</t>
  </si>
  <si>
    <t>766 R-01</t>
  </si>
  <si>
    <t>Montáž střešního světlíku včetně opracování PVC folií</t>
  </si>
  <si>
    <t>Specifikace_29</t>
  </si>
  <si>
    <t>Střešní světlík, 1200 x 1200 mm, PC deska tl. 32 mm + PMMA kopule</t>
  </si>
  <si>
    <t>Specifikace_30</t>
  </si>
  <si>
    <t>Podstava střešního světlíku, tvrzené PVC bílé, 1200 x 1200 mm, kolmá, 30 mm</t>
  </si>
  <si>
    <t>Specifikace_31</t>
  </si>
  <si>
    <t>Denní větrání -  řetězový pohon, 230V, 300N, 0,31A, zdvih 400mm, PVC tělo, barva bílá, IP</t>
  </si>
  <si>
    <t>Specifikace_32</t>
  </si>
  <si>
    <t>Manuální uzamykatelný otvírač pro přístup z exteriéru</t>
  </si>
  <si>
    <t>Specifikace_33</t>
  </si>
  <si>
    <t>Dálkový ovladač, 30-ti kanálový</t>
  </si>
  <si>
    <t>Specifikace_34</t>
  </si>
  <si>
    <t>Centrála V+D, KH6R, zabudovaný přijímač, 230V, šestiokruhová</t>
  </si>
  <si>
    <t>Specifikace_35</t>
  </si>
  <si>
    <t>Ovládací ústředna pro čidlo D+V, typ WRS 2b</t>
  </si>
  <si>
    <t>Specifikace_36</t>
  </si>
  <si>
    <t>Kombinace čidla deště a čidla větru, typ RS 3 - WM 1</t>
  </si>
  <si>
    <t>Specifikace_37</t>
  </si>
  <si>
    <t>Doprava, balné a manipulace</t>
  </si>
  <si>
    <t>766 R-01_01</t>
  </si>
  <si>
    <t>Montáž střešní turbínové větrací hlavice včetně opracování PVC folií</t>
  </si>
  <si>
    <t>Specifikace_38</t>
  </si>
  <si>
    <t>STŘEŠNÍ VENTILÁTOR E250S Ř 200 + INSTALAČNÍ SET (400 × 400) PRO E250S</t>
  </si>
  <si>
    <t>Specifikace_40</t>
  </si>
  <si>
    <t>TYRISTOROVÝ REGULÁTOR ECO 0–10V</t>
  </si>
  <si>
    <t>998766102R00</t>
  </si>
  <si>
    <t>Přesun hmot pro truhlářské konstr., výšky do 12 m</t>
  </si>
  <si>
    <t>767 R-01</t>
  </si>
  <si>
    <t>Výroba, montáž a opracování nových prvků zábradlí, včetně branek</t>
  </si>
  <si>
    <t>767 R-02</t>
  </si>
  <si>
    <t>Úprava a doplnění stávajícího zamřížovaní vikýřů</t>
  </si>
  <si>
    <t>767 R-03</t>
  </si>
  <si>
    <t>D+M květináčů, dle PD, viz prvek L/3, L/4</t>
  </si>
  <si>
    <t>998767202R00</t>
  </si>
  <si>
    <t>Přesun hmot pro kovové stavební doplňk. konstrukce v objektech výšky do 12 m</t>
  </si>
  <si>
    <t>800-767</t>
  </si>
  <si>
    <t>POL7_</t>
  </si>
  <si>
    <t>50 m vodorovně</t>
  </si>
  <si>
    <t>210 R-01</t>
  </si>
  <si>
    <t>D+M nového střešního vedení hromosvodu vč. plasbetonových podpěr a jímačů</t>
  </si>
  <si>
    <t>POL1_9</t>
  </si>
  <si>
    <t>210 R-02</t>
  </si>
  <si>
    <t>Revizní zpráva</t>
  </si>
  <si>
    <t>210 R-03</t>
  </si>
  <si>
    <t>Zapojení el. ovládaných střešních prvků do systému</t>
  </si>
  <si>
    <t>VN_01</t>
  </si>
  <si>
    <t>Individuální mimostaveništní doprava</t>
  </si>
  <si>
    <t>VN_02</t>
  </si>
  <si>
    <t>Kompletační činnost zhotovitele</t>
  </si>
  <si>
    <t>VN_03</t>
  </si>
  <si>
    <t>Zařízení staveniště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</si>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</sst>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M9" sqref="M9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tfqEf90/QvblyW+PyB3AzgDhcBUyh+ihX4u5laQdz3Si22/ngVTOA/5Z67yKO5hsdXhpig0WkJamkr3198GZpw==" saltValue="+cFe6wS1cdbyHmxDEhVaz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E15" sqref="E15:F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1326987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SUMIF(F53:F67,A16,I53:I67)+SUMIF(F53:F67,"PSU",I53:I67)</f>
        <v>0</v>
      </c>
      <c r="J16" s="85"/>
    </row>
    <row r="17" spans="1:10" ht="23.25" customHeight="1" x14ac:dyDescent="0.2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SUMIF(F53:F67,A17,I53:I67)</f>
        <v>0</v>
      </c>
      <c r="J17" s="85"/>
    </row>
    <row r="18" spans="1:10" ht="23.25" customHeight="1" x14ac:dyDescent="0.2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SUMIF(F53:F67,A18,I53:I67)</f>
        <v>0</v>
      </c>
      <c r="J18" s="85"/>
    </row>
    <row r="19" spans="1:10" ht="23.25" customHeight="1" x14ac:dyDescent="0.2">
      <c r="A19" s="201" t="s">
        <v>97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SUMIF(F53:F67,A19,I53:I67)</f>
        <v>0</v>
      </c>
      <c r="J19" s="85"/>
    </row>
    <row r="20" spans="1:10" ht="23.25" customHeight="1" x14ac:dyDescent="0.2">
      <c r="A20" s="201" t="s">
        <v>98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SUMIF(F53:F67,A20,I53:I67)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1" t="s">
        <v>23</v>
      </c>
      <c r="C28" s="172"/>
      <c r="D28" s="172"/>
      <c r="E28" s="173"/>
      <c r="F28" s="174"/>
      <c r="G28" s="175">
        <f>A27</f>
        <v>0</v>
      </c>
      <c r="H28" s="175"/>
      <c r="I28" s="175"/>
      <c r="J28" s="176" t="str">
        <f t="shared" si="0"/>
        <v>CZK</v>
      </c>
    </row>
    <row r="29" spans="1:10" ht="27.75" hidden="1" customHeight="1" thickBot="1" x14ac:dyDescent="0.25">
      <c r="A29" s="2"/>
      <c r="B29" s="171" t="s">
        <v>35</v>
      </c>
      <c r="C29" s="177"/>
      <c r="D29" s="177"/>
      <c r="E29" s="177"/>
      <c r="F29" s="178"/>
      <c r="G29" s="179">
        <f>ZakladDPHSni+DPHSni+ZakladDPHZakl+DPHZakl+Zaokrouhleni</f>
        <v>0</v>
      </c>
      <c r="H29" s="179"/>
      <c r="I29" s="179"/>
      <c r="J29" s="180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16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37</v>
      </c>
      <c r="B38" s="144" t="s">
        <v>17</v>
      </c>
      <c r="C38" s="145" t="s">
        <v>5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18</v>
      </c>
      <c r="I38" s="148" t="s">
        <v>1</v>
      </c>
      <c r="J38" s="149" t="s">
        <v>0</v>
      </c>
    </row>
    <row r="39" spans="1:10" ht="25.5" hidden="1" customHeight="1" x14ac:dyDescent="0.2">
      <c r="A39" s="139">
        <v>1</v>
      </c>
      <c r="B39" s="150" t="s">
        <v>57</v>
      </c>
      <c r="C39" s="151"/>
      <c r="D39" s="151"/>
      <c r="E39" s="151"/>
      <c r="F39" s="152">
        <f>'02 5 Pol'!AE149</f>
        <v>0</v>
      </c>
      <c r="G39" s="153">
        <f>'02 5 Pol'!AF149</f>
        <v>0</v>
      </c>
      <c r="H39" s="154"/>
      <c r="I39" s="155">
        <f>F39+G39+H39</f>
        <v>0</v>
      </c>
      <c r="J39" s="156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7"/>
      <c r="C40" s="158" t="s">
        <v>58</v>
      </c>
      <c r="D40" s="158"/>
      <c r="E40" s="158"/>
      <c r="F40" s="159"/>
      <c r="G40" s="160"/>
      <c r="H40" s="160"/>
      <c r="I40" s="161"/>
      <c r="J40" s="162"/>
    </row>
    <row r="41" spans="1:10" ht="25.5" hidden="1" customHeight="1" x14ac:dyDescent="0.2">
      <c r="A41" s="139">
        <v>2</v>
      </c>
      <c r="B41" s="157" t="s">
        <v>45</v>
      </c>
      <c r="C41" s="158" t="s">
        <v>46</v>
      </c>
      <c r="D41" s="158"/>
      <c r="E41" s="158"/>
      <c r="F41" s="159">
        <f>'02 5 Pol'!AE149</f>
        <v>0</v>
      </c>
      <c r="G41" s="160">
        <f>'02 5 Pol'!AF149</f>
        <v>0</v>
      </c>
      <c r="H41" s="160"/>
      <c r="I41" s="161">
        <f>F41+G41+H41</f>
        <v>0</v>
      </c>
      <c r="J41" s="162" t="str">
        <f>IF(CenaCelkemVypocet=0,"",I41/CenaCelkemVypocet*100)</f>
        <v/>
      </c>
    </row>
    <row r="42" spans="1:10" ht="25.5" hidden="1" customHeight="1" x14ac:dyDescent="0.2">
      <c r="A42" s="139">
        <v>3</v>
      </c>
      <c r="B42" s="163" t="s">
        <v>43</v>
      </c>
      <c r="C42" s="151" t="s">
        <v>44</v>
      </c>
      <c r="D42" s="151"/>
      <c r="E42" s="151"/>
      <c r="F42" s="164">
        <f>'02 5 Pol'!AE149</f>
        <v>0</v>
      </c>
      <c r="G42" s="154">
        <f>'02 5 Pol'!AF149</f>
        <v>0</v>
      </c>
      <c r="H42" s="154"/>
      <c r="I42" s="155">
        <f>F42+G42+H42</f>
        <v>0</v>
      </c>
      <c r="J42" s="156" t="str">
        <f>IF(CenaCelkemVypocet=0,"",I42/CenaCelkemVypocet*100)</f>
        <v/>
      </c>
    </row>
    <row r="43" spans="1:10" ht="25.5" hidden="1" customHeight="1" x14ac:dyDescent="0.2">
      <c r="A43" s="139"/>
      <c r="B43" s="165" t="s">
        <v>59</v>
      </c>
      <c r="C43" s="166"/>
      <c r="D43" s="166"/>
      <c r="E43" s="166"/>
      <c r="F43" s="167">
        <f>SUMIF(A39:A42,"=1",F39:F42)</f>
        <v>0</v>
      </c>
      <c r="G43" s="168">
        <f>SUMIF(A39:A42,"=1",G39:G42)</f>
        <v>0</v>
      </c>
      <c r="H43" s="168">
        <f>SUMIF(A39:A42,"=1",H39:H42)</f>
        <v>0</v>
      </c>
      <c r="I43" s="169">
        <f>SUMIF(A39:A42,"=1",I39:I42)</f>
        <v>0</v>
      </c>
      <c r="J43" s="170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81" t="s">
        <v>67</v>
      </c>
    </row>
    <row r="52" spans="1:10" ht="25.5" customHeight="1" x14ac:dyDescent="0.2">
      <c r="A52" s="183"/>
      <c r="B52" s="186" t="s">
        <v>17</v>
      </c>
      <c r="C52" s="186" t="s">
        <v>5</v>
      </c>
      <c r="D52" s="187"/>
      <c r="E52" s="187"/>
      <c r="F52" s="188" t="s">
        <v>68</v>
      </c>
      <c r="G52" s="188"/>
      <c r="H52" s="188"/>
      <c r="I52" s="188" t="s">
        <v>29</v>
      </c>
      <c r="J52" s="188" t="s">
        <v>0</v>
      </c>
    </row>
    <row r="53" spans="1:10" ht="36.75" customHeight="1" x14ac:dyDescent="0.2">
      <c r="A53" s="184"/>
      <c r="B53" s="189" t="s">
        <v>69</v>
      </c>
      <c r="C53" s="190" t="s">
        <v>70</v>
      </c>
      <c r="D53" s="191"/>
      <c r="E53" s="191"/>
      <c r="F53" s="197" t="s">
        <v>24</v>
      </c>
      <c r="G53" s="198"/>
      <c r="H53" s="198"/>
      <c r="I53" s="198">
        <f>'02 5 Pol'!G8</f>
        <v>0</v>
      </c>
      <c r="J53" s="195" t="str">
        <f>IF(I68=0,"",I53/I68*100)</f>
        <v/>
      </c>
    </row>
    <row r="54" spans="1:10" ht="36.75" customHeight="1" x14ac:dyDescent="0.2">
      <c r="A54" s="184"/>
      <c r="B54" s="189" t="s">
        <v>71</v>
      </c>
      <c r="C54" s="190" t="s">
        <v>72</v>
      </c>
      <c r="D54" s="191"/>
      <c r="E54" s="191"/>
      <c r="F54" s="197" t="s">
        <v>24</v>
      </c>
      <c r="G54" s="198"/>
      <c r="H54" s="198"/>
      <c r="I54" s="198">
        <f>'02 5 Pol'!G22</f>
        <v>0</v>
      </c>
      <c r="J54" s="195" t="str">
        <f>IF(I68=0,"",I54/I68*100)</f>
        <v/>
      </c>
    </row>
    <row r="55" spans="1:10" ht="36.75" customHeight="1" x14ac:dyDescent="0.2">
      <c r="A55" s="184"/>
      <c r="B55" s="189" t="s">
        <v>73</v>
      </c>
      <c r="C55" s="190" t="s">
        <v>74</v>
      </c>
      <c r="D55" s="191"/>
      <c r="E55" s="191"/>
      <c r="F55" s="197" t="s">
        <v>24</v>
      </c>
      <c r="G55" s="198"/>
      <c r="H55" s="198"/>
      <c r="I55" s="198">
        <f>'02 5 Pol'!G35</f>
        <v>0</v>
      </c>
      <c r="J55" s="195" t="str">
        <f>IF(I68=0,"",I55/I68*100)</f>
        <v/>
      </c>
    </row>
    <row r="56" spans="1:10" ht="36.75" customHeight="1" x14ac:dyDescent="0.2">
      <c r="A56" s="184"/>
      <c r="B56" s="189" t="s">
        <v>75</v>
      </c>
      <c r="C56" s="190" t="s">
        <v>76</v>
      </c>
      <c r="D56" s="191"/>
      <c r="E56" s="191"/>
      <c r="F56" s="197" t="s">
        <v>24</v>
      </c>
      <c r="G56" s="198"/>
      <c r="H56" s="198"/>
      <c r="I56" s="198">
        <f>'02 5 Pol'!G39</f>
        <v>0</v>
      </c>
      <c r="J56" s="195" t="str">
        <f>IF(I68=0,"",I56/I68*100)</f>
        <v/>
      </c>
    </row>
    <row r="57" spans="1:10" ht="36.75" customHeight="1" x14ac:dyDescent="0.2">
      <c r="A57" s="184"/>
      <c r="B57" s="189" t="s">
        <v>77</v>
      </c>
      <c r="C57" s="190" t="s">
        <v>78</v>
      </c>
      <c r="D57" s="191"/>
      <c r="E57" s="191"/>
      <c r="F57" s="197" t="s">
        <v>24</v>
      </c>
      <c r="G57" s="198"/>
      <c r="H57" s="198"/>
      <c r="I57" s="198">
        <f>'02 5 Pol'!G63</f>
        <v>0</v>
      </c>
      <c r="J57" s="195" t="str">
        <f>IF(I68=0,"",I57/I68*100)</f>
        <v/>
      </c>
    </row>
    <row r="58" spans="1:10" ht="36.75" customHeight="1" x14ac:dyDescent="0.2">
      <c r="A58" s="184"/>
      <c r="B58" s="189" t="s">
        <v>79</v>
      </c>
      <c r="C58" s="190" t="s">
        <v>80</v>
      </c>
      <c r="D58" s="191"/>
      <c r="E58" s="191"/>
      <c r="F58" s="197" t="s">
        <v>25</v>
      </c>
      <c r="G58" s="198"/>
      <c r="H58" s="198"/>
      <c r="I58" s="198">
        <f>'02 5 Pol'!G66</f>
        <v>0</v>
      </c>
      <c r="J58" s="195" t="str">
        <f>IF(I68=0,"",I58/I68*100)</f>
        <v/>
      </c>
    </row>
    <row r="59" spans="1:10" ht="36.75" customHeight="1" x14ac:dyDescent="0.2">
      <c r="A59" s="184"/>
      <c r="B59" s="189" t="s">
        <v>81</v>
      </c>
      <c r="C59" s="190" t="s">
        <v>82</v>
      </c>
      <c r="D59" s="191"/>
      <c r="E59" s="191"/>
      <c r="F59" s="197" t="s">
        <v>25</v>
      </c>
      <c r="G59" s="198"/>
      <c r="H59" s="198"/>
      <c r="I59" s="198">
        <f>'02 5 Pol'!G92</f>
        <v>0</v>
      </c>
      <c r="J59" s="195" t="str">
        <f>IF(I68=0,"",I59/I68*100)</f>
        <v/>
      </c>
    </row>
    <row r="60" spans="1:10" ht="36.75" customHeight="1" x14ac:dyDescent="0.2">
      <c r="A60" s="184"/>
      <c r="B60" s="189" t="s">
        <v>83</v>
      </c>
      <c r="C60" s="190" t="s">
        <v>84</v>
      </c>
      <c r="D60" s="191"/>
      <c r="E60" s="191"/>
      <c r="F60" s="197" t="s">
        <v>25</v>
      </c>
      <c r="G60" s="198"/>
      <c r="H60" s="198"/>
      <c r="I60" s="198">
        <f>'02 5 Pol'!G101</f>
        <v>0</v>
      </c>
      <c r="J60" s="195" t="str">
        <f>IF(I68=0,"",I60/I68*100)</f>
        <v/>
      </c>
    </row>
    <row r="61" spans="1:10" ht="36.75" customHeight="1" x14ac:dyDescent="0.2">
      <c r="A61" s="184"/>
      <c r="B61" s="189" t="s">
        <v>85</v>
      </c>
      <c r="C61" s="190" t="s">
        <v>86</v>
      </c>
      <c r="D61" s="191"/>
      <c r="E61" s="191"/>
      <c r="F61" s="197" t="s">
        <v>25</v>
      </c>
      <c r="G61" s="198"/>
      <c r="H61" s="198"/>
      <c r="I61" s="198">
        <f>'02 5 Pol'!G104</f>
        <v>0</v>
      </c>
      <c r="J61" s="195" t="str">
        <f>IF(I68=0,"",I61/I68*100)</f>
        <v/>
      </c>
    </row>
    <row r="62" spans="1:10" ht="36.75" customHeight="1" x14ac:dyDescent="0.2">
      <c r="A62" s="184"/>
      <c r="B62" s="189" t="s">
        <v>87</v>
      </c>
      <c r="C62" s="190" t="s">
        <v>88</v>
      </c>
      <c r="D62" s="191"/>
      <c r="E62" s="191"/>
      <c r="F62" s="197" t="s">
        <v>25</v>
      </c>
      <c r="G62" s="198"/>
      <c r="H62" s="198"/>
      <c r="I62" s="198">
        <f>'02 5 Pol'!G109</f>
        <v>0</v>
      </c>
      <c r="J62" s="195" t="str">
        <f>IF(I68=0,"",I62/I68*100)</f>
        <v/>
      </c>
    </row>
    <row r="63" spans="1:10" ht="36.75" customHeight="1" x14ac:dyDescent="0.2">
      <c r="A63" s="184"/>
      <c r="B63" s="189" t="s">
        <v>89</v>
      </c>
      <c r="C63" s="190" t="s">
        <v>90</v>
      </c>
      <c r="D63" s="191"/>
      <c r="E63" s="191"/>
      <c r="F63" s="197" t="s">
        <v>25</v>
      </c>
      <c r="G63" s="198"/>
      <c r="H63" s="198"/>
      <c r="I63" s="198">
        <f>'02 5 Pol'!G112</f>
        <v>0</v>
      </c>
      <c r="J63" s="195" t="str">
        <f>IF(I68=0,"",I63/I68*100)</f>
        <v/>
      </c>
    </row>
    <row r="64" spans="1:10" ht="36.75" customHeight="1" x14ac:dyDescent="0.2">
      <c r="A64" s="184"/>
      <c r="B64" s="189" t="s">
        <v>91</v>
      </c>
      <c r="C64" s="190" t="s">
        <v>92</v>
      </c>
      <c r="D64" s="191"/>
      <c r="E64" s="191"/>
      <c r="F64" s="197" t="s">
        <v>25</v>
      </c>
      <c r="G64" s="198"/>
      <c r="H64" s="198"/>
      <c r="I64" s="198">
        <f>'02 5 Pol'!G119</f>
        <v>0</v>
      </c>
      <c r="J64" s="195" t="str">
        <f>IF(I68=0,"",I64/I68*100)</f>
        <v/>
      </c>
    </row>
    <row r="65" spans="1:10" ht="36.75" customHeight="1" x14ac:dyDescent="0.2">
      <c r="A65" s="184"/>
      <c r="B65" s="189" t="s">
        <v>93</v>
      </c>
      <c r="C65" s="190" t="s">
        <v>94</v>
      </c>
      <c r="D65" s="191"/>
      <c r="E65" s="191"/>
      <c r="F65" s="197" t="s">
        <v>25</v>
      </c>
      <c r="G65" s="198"/>
      <c r="H65" s="198"/>
      <c r="I65" s="198">
        <f>'02 5 Pol'!G134</f>
        <v>0</v>
      </c>
      <c r="J65" s="195" t="str">
        <f>IF(I68=0,"",I65/I68*100)</f>
        <v/>
      </c>
    </row>
    <row r="66" spans="1:10" ht="36.75" customHeight="1" x14ac:dyDescent="0.2">
      <c r="A66" s="184"/>
      <c r="B66" s="189" t="s">
        <v>95</v>
      </c>
      <c r="C66" s="190" t="s">
        <v>96</v>
      </c>
      <c r="D66" s="191"/>
      <c r="E66" s="191"/>
      <c r="F66" s="197" t="s">
        <v>26</v>
      </c>
      <c r="G66" s="198"/>
      <c r="H66" s="198"/>
      <c r="I66" s="198">
        <f>'02 5 Pol'!G140</f>
        <v>0</v>
      </c>
      <c r="J66" s="195" t="str">
        <f>IF(I68=0,"",I66/I68*100)</f>
        <v/>
      </c>
    </row>
    <row r="67" spans="1:10" ht="36.75" customHeight="1" x14ac:dyDescent="0.2">
      <c r="A67" s="184"/>
      <c r="B67" s="189" t="s">
        <v>97</v>
      </c>
      <c r="C67" s="190" t="s">
        <v>27</v>
      </c>
      <c r="D67" s="191"/>
      <c r="E67" s="191"/>
      <c r="F67" s="197" t="s">
        <v>97</v>
      </c>
      <c r="G67" s="198"/>
      <c r="H67" s="198"/>
      <c r="I67" s="198">
        <f>'02 5 Pol'!G144</f>
        <v>0</v>
      </c>
      <c r="J67" s="195" t="str">
        <f>IF(I68=0,"",I67/I68*100)</f>
        <v/>
      </c>
    </row>
    <row r="68" spans="1:10" ht="25.5" customHeight="1" x14ac:dyDescent="0.2">
      <c r="A68" s="185"/>
      <c r="B68" s="192" t="s">
        <v>1</v>
      </c>
      <c r="C68" s="193"/>
      <c r="D68" s="194"/>
      <c r="E68" s="194"/>
      <c r="F68" s="199"/>
      <c r="G68" s="200"/>
      <c r="H68" s="200"/>
      <c r="I68" s="200">
        <f>SUM(I53:I67)</f>
        <v>0</v>
      </c>
      <c r="J68" s="196">
        <f>SUM(J53:J67)</f>
        <v>0</v>
      </c>
    </row>
    <row r="69" spans="1:10" x14ac:dyDescent="0.2">
      <c r="F69" s="137"/>
      <c r="G69" s="137"/>
      <c r="H69" s="137"/>
      <c r="I69" s="137"/>
      <c r="J69" s="138"/>
    </row>
    <row r="70" spans="1:10" x14ac:dyDescent="0.2">
      <c r="F70" s="137"/>
      <c r="G70" s="137"/>
      <c r="H70" s="137"/>
      <c r="I70" s="137"/>
      <c r="J70" s="138"/>
    </row>
    <row r="71" spans="1:10" x14ac:dyDescent="0.2">
      <c r="F71" s="137"/>
      <c r="G71" s="137"/>
      <c r="H71" s="137"/>
      <c r="I71" s="137"/>
      <c r="J71" s="138"/>
    </row>
  </sheetData>
  <sheetProtection algorithmName="SHA-512" hashValue="YVG3IwjgnXmKYWy6kySxCvtXroFqdQKNEa0xuASud08UNC4BLyp7uV6d/WJwfo6ewCfPACMUO71aQX1JMmmhKg==" saltValue="kSOc1as2m147ui+a6s4Bg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0Nrvzit531FI9/Pcn/agNkJzfsrw6xSwgQf4rl3uysPlhoowo4AP+055JlNNOaruswFY4cx3DNXVu2MjjvgpTA==" saltValue="d8bEz50QpHTMcvh8ZQksPQ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E132-28AB-45E7-8CDB-5370E79514B1}">
  <sheetPr>
    <outlinePr summaryBelow="0"/>
  </sheetPr>
  <dimension ref="A1:BH5000"/>
  <sheetViews>
    <sheetView workbookViewId="0">
      <pane ySplit="7" topLeftCell="A8" activePane="bottomLeft" state="frozen"/>
      <selection pane="bottomLeft" activeCell="C142" sqref="C142"/>
    </sheetView>
  </sheetViews>
  <sheetFormatPr defaultRowHeight="12.75" outlineLevelRow="1" x14ac:dyDescent="0.2"/>
  <cols>
    <col min="1" max="1" width="3.42578125" customWidth="1"/>
    <col min="2" max="2" width="12.5703125" style="182" customWidth="1"/>
    <col min="3" max="3" width="63.28515625" style="18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2" t="s">
        <v>99</v>
      </c>
      <c r="B1" s="202"/>
      <c r="C1" s="202"/>
      <c r="D1" s="202"/>
      <c r="E1" s="202"/>
      <c r="F1" s="202"/>
      <c r="G1" s="202"/>
      <c r="AG1" t="s">
        <v>100</v>
      </c>
    </row>
    <row r="2" spans="1:60" ht="24.95" customHeight="1" x14ac:dyDescent="0.2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101</v>
      </c>
    </row>
    <row r="3" spans="1:60" ht="24.95" customHeight="1" x14ac:dyDescent="0.2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2" t="s">
        <v>101</v>
      </c>
      <c r="AG3" t="s">
        <v>102</v>
      </c>
    </row>
    <row r="4" spans="1:60" ht="24.95" customHeight="1" x14ac:dyDescent="0.2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103</v>
      </c>
    </row>
    <row r="5" spans="1:60" x14ac:dyDescent="0.2">
      <c r="D5" s="10"/>
    </row>
    <row r="6" spans="1:60" ht="38.25" x14ac:dyDescent="0.2">
      <c r="A6" s="213" t="s">
        <v>104</v>
      </c>
      <c r="B6" s="215" t="s">
        <v>105</v>
      </c>
      <c r="C6" s="215" t="s">
        <v>106</v>
      </c>
      <c r="D6" s="214" t="s">
        <v>107</v>
      </c>
      <c r="E6" s="213" t="s">
        <v>108</v>
      </c>
      <c r="F6" s="212" t="s">
        <v>109</v>
      </c>
      <c r="G6" s="213" t="s">
        <v>29</v>
      </c>
      <c r="H6" s="216" t="s">
        <v>30</v>
      </c>
      <c r="I6" s="216" t="s">
        <v>110</v>
      </c>
      <c r="J6" s="216" t="s">
        <v>31</v>
      </c>
      <c r="K6" s="216" t="s">
        <v>111</v>
      </c>
      <c r="L6" s="216" t="s">
        <v>112</v>
      </c>
      <c r="M6" s="216" t="s">
        <v>113</v>
      </c>
      <c r="N6" s="216" t="s">
        <v>114</v>
      </c>
      <c r="O6" s="216" t="s">
        <v>115</v>
      </c>
      <c r="P6" s="216" t="s">
        <v>116</v>
      </c>
      <c r="Q6" s="216" t="s">
        <v>117</v>
      </c>
      <c r="R6" s="216" t="s">
        <v>118</v>
      </c>
      <c r="S6" s="216" t="s">
        <v>119</v>
      </c>
      <c r="T6" s="216" t="s">
        <v>120</v>
      </c>
      <c r="U6" s="216" t="s">
        <v>121</v>
      </c>
      <c r="V6" s="216" t="s">
        <v>122</v>
      </c>
      <c r="W6" s="216" t="s">
        <v>123</v>
      </c>
      <c r="X6" s="216" t="s">
        <v>124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</row>
    <row r="8" spans="1:60" x14ac:dyDescent="0.2">
      <c r="A8" s="232" t="s">
        <v>125</v>
      </c>
      <c r="B8" s="233" t="s">
        <v>69</v>
      </c>
      <c r="C8" s="256" t="s">
        <v>70</v>
      </c>
      <c r="D8" s="234"/>
      <c r="E8" s="235"/>
      <c r="F8" s="236"/>
      <c r="G8" s="236">
        <f>SUMIF(AG9:AG21,"&lt;&gt;NOR",G9:G21)</f>
        <v>0</v>
      </c>
      <c r="H8" s="236"/>
      <c r="I8" s="236">
        <f>SUM(I9:I21)</f>
        <v>0</v>
      </c>
      <c r="J8" s="236"/>
      <c r="K8" s="236">
        <f>SUM(K9:K21)</f>
        <v>0</v>
      </c>
      <c r="L8" s="236"/>
      <c r="M8" s="236">
        <f>SUM(M9:M21)</f>
        <v>0</v>
      </c>
      <c r="N8" s="236"/>
      <c r="O8" s="236">
        <f>SUM(O9:O21)</f>
        <v>0</v>
      </c>
      <c r="P8" s="236"/>
      <c r="Q8" s="236">
        <f>SUM(Q9:Q21)</f>
        <v>0</v>
      </c>
      <c r="R8" s="236"/>
      <c r="S8" s="236"/>
      <c r="T8" s="237"/>
      <c r="U8" s="231"/>
      <c r="V8" s="231">
        <f>SUM(V9:V21)</f>
        <v>0</v>
      </c>
      <c r="W8" s="231"/>
      <c r="X8" s="231"/>
      <c r="AG8" t="s">
        <v>126</v>
      </c>
    </row>
    <row r="9" spans="1:60" outlineLevel="1" x14ac:dyDescent="0.2">
      <c r="A9" s="238">
        <v>1</v>
      </c>
      <c r="B9" s="239" t="s">
        <v>69</v>
      </c>
      <c r="C9" s="257" t="s">
        <v>127</v>
      </c>
      <c r="D9" s="240"/>
      <c r="E9" s="241">
        <v>0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3"/>
      <c r="S9" s="243" t="s">
        <v>128</v>
      </c>
      <c r="T9" s="244" t="s">
        <v>129</v>
      </c>
      <c r="U9" s="227">
        <v>0</v>
      </c>
      <c r="V9" s="227">
        <f>ROUND(E9*U9,2)</f>
        <v>0</v>
      </c>
      <c r="W9" s="227"/>
      <c r="X9" s="227" t="s">
        <v>130</v>
      </c>
      <c r="Y9" s="217"/>
      <c r="Z9" s="217"/>
      <c r="AA9" s="217"/>
      <c r="AB9" s="217"/>
      <c r="AC9" s="217"/>
      <c r="AD9" s="217"/>
      <c r="AE9" s="217"/>
      <c r="AF9" s="217"/>
      <c r="AG9" s="217" t="s">
        <v>131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">
      <c r="A10" s="224"/>
      <c r="B10" s="225"/>
      <c r="C10" s="258" t="s">
        <v>132</v>
      </c>
      <c r="D10" s="229"/>
      <c r="E10" s="230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17"/>
      <c r="Z10" s="217"/>
      <c r="AA10" s="217"/>
      <c r="AB10" s="217"/>
      <c r="AC10" s="217"/>
      <c r="AD10" s="217"/>
      <c r="AE10" s="217"/>
      <c r="AF10" s="217"/>
      <c r="AG10" s="217" t="s">
        <v>133</v>
      </c>
      <c r="AH10" s="217">
        <v>0</v>
      </c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ht="22.5" outlineLevel="1" x14ac:dyDescent="0.2">
      <c r="A11" s="224"/>
      <c r="B11" s="225"/>
      <c r="C11" s="258" t="s">
        <v>134</v>
      </c>
      <c r="D11" s="229"/>
      <c r="E11" s="230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17"/>
      <c r="Z11" s="217"/>
      <c r="AA11" s="217"/>
      <c r="AB11" s="217"/>
      <c r="AC11" s="217"/>
      <c r="AD11" s="217"/>
      <c r="AE11" s="217"/>
      <c r="AF11" s="217"/>
      <c r="AG11" s="217" t="s">
        <v>133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ht="33.75" outlineLevel="1" x14ac:dyDescent="0.2">
      <c r="A12" s="224"/>
      <c r="B12" s="225"/>
      <c r="C12" s="258" t="s">
        <v>135</v>
      </c>
      <c r="D12" s="229"/>
      <c r="E12" s="230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17"/>
      <c r="Z12" s="217"/>
      <c r="AA12" s="217"/>
      <c r="AB12" s="217"/>
      <c r="AC12" s="217"/>
      <c r="AD12" s="217"/>
      <c r="AE12" s="217"/>
      <c r="AF12" s="217"/>
      <c r="AG12" s="217" t="s">
        <v>133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ht="22.5" outlineLevel="1" x14ac:dyDescent="0.2">
      <c r="A13" s="224"/>
      <c r="B13" s="225"/>
      <c r="C13" s="258" t="s">
        <v>136</v>
      </c>
      <c r="D13" s="229"/>
      <c r="E13" s="230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17"/>
      <c r="Z13" s="217"/>
      <c r="AA13" s="217"/>
      <c r="AB13" s="217"/>
      <c r="AC13" s="217"/>
      <c r="AD13" s="217"/>
      <c r="AE13" s="217"/>
      <c r="AF13" s="217"/>
      <c r="AG13" s="217" t="s">
        <v>133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ht="22.5" outlineLevel="1" x14ac:dyDescent="0.2">
      <c r="A14" s="224"/>
      <c r="B14" s="225"/>
      <c r="C14" s="258" t="s">
        <v>137</v>
      </c>
      <c r="D14" s="229"/>
      <c r="E14" s="230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17"/>
      <c r="Z14" s="217"/>
      <c r="AA14" s="217"/>
      <c r="AB14" s="217"/>
      <c r="AC14" s="217"/>
      <c r="AD14" s="217"/>
      <c r="AE14" s="217"/>
      <c r="AF14" s="217"/>
      <c r="AG14" s="217" t="s">
        <v>133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ht="33.75" outlineLevel="1" x14ac:dyDescent="0.2">
      <c r="A15" s="224"/>
      <c r="B15" s="225"/>
      <c r="C15" s="258" t="s">
        <v>138</v>
      </c>
      <c r="D15" s="229"/>
      <c r="E15" s="230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17"/>
      <c r="Z15" s="217"/>
      <c r="AA15" s="217"/>
      <c r="AB15" s="217"/>
      <c r="AC15" s="217"/>
      <c r="AD15" s="217"/>
      <c r="AE15" s="217"/>
      <c r="AF15" s="217"/>
      <c r="AG15" s="217" t="s">
        <v>133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ht="22.5" outlineLevel="1" x14ac:dyDescent="0.2">
      <c r="A16" s="224"/>
      <c r="B16" s="225"/>
      <c r="C16" s="258" t="s">
        <v>139</v>
      </c>
      <c r="D16" s="229"/>
      <c r="E16" s="230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17"/>
      <c r="Z16" s="217"/>
      <c r="AA16" s="217"/>
      <c r="AB16" s="217"/>
      <c r="AC16" s="217"/>
      <c r="AD16" s="217"/>
      <c r="AE16" s="217"/>
      <c r="AF16" s="217"/>
      <c r="AG16" s="217" t="s">
        <v>133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ht="22.5" outlineLevel="1" x14ac:dyDescent="0.2">
      <c r="A17" s="224"/>
      <c r="B17" s="225"/>
      <c r="C17" s="258" t="s">
        <v>140</v>
      </c>
      <c r="D17" s="229"/>
      <c r="E17" s="230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17"/>
      <c r="Z17" s="217"/>
      <c r="AA17" s="217"/>
      <c r="AB17" s="217"/>
      <c r="AC17" s="217"/>
      <c r="AD17" s="217"/>
      <c r="AE17" s="217"/>
      <c r="AF17" s="217"/>
      <c r="AG17" s="217" t="s">
        <v>133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ht="33.75" outlineLevel="1" x14ac:dyDescent="0.2">
      <c r="A18" s="224"/>
      <c r="B18" s="225"/>
      <c r="C18" s="258" t="s">
        <v>141</v>
      </c>
      <c r="D18" s="229"/>
      <c r="E18" s="230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17"/>
      <c r="Z18" s="217"/>
      <c r="AA18" s="217"/>
      <c r="AB18" s="217"/>
      <c r="AC18" s="217"/>
      <c r="AD18" s="217"/>
      <c r="AE18" s="217"/>
      <c r="AF18" s="217"/>
      <c r="AG18" s="217" t="s">
        <v>133</v>
      </c>
      <c r="AH18" s="217">
        <v>0</v>
      </c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ht="33.75" outlineLevel="1" x14ac:dyDescent="0.2">
      <c r="A19" s="224"/>
      <c r="B19" s="225"/>
      <c r="C19" s="258" t="s">
        <v>142</v>
      </c>
      <c r="D19" s="229"/>
      <c r="E19" s="230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17"/>
      <c r="Z19" s="217"/>
      <c r="AA19" s="217"/>
      <c r="AB19" s="217"/>
      <c r="AC19" s="217"/>
      <c r="AD19" s="217"/>
      <c r="AE19" s="217"/>
      <c r="AF19" s="217"/>
      <c r="AG19" s="217" t="s">
        <v>133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">
      <c r="A20" s="224"/>
      <c r="B20" s="225"/>
      <c r="C20" s="258" t="s">
        <v>143</v>
      </c>
      <c r="D20" s="229"/>
      <c r="E20" s="230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17"/>
      <c r="Z20" s="217"/>
      <c r="AA20" s="217"/>
      <c r="AB20" s="217"/>
      <c r="AC20" s="217"/>
      <c r="AD20" s="217"/>
      <c r="AE20" s="217"/>
      <c r="AF20" s="217"/>
      <c r="AG20" s="217" t="s">
        <v>133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2.5" outlineLevel="1" x14ac:dyDescent="0.2">
      <c r="A21" s="224"/>
      <c r="B21" s="225"/>
      <c r="C21" s="258" t="s">
        <v>144</v>
      </c>
      <c r="D21" s="229"/>
      <c r="E21" s="230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17"/>
      <c r="Z21" s="217"/>
      <c r="AA21" s="217"/>
      <c r="AB21" s="217"/>
      <c r="AC21" s="217"/>
      <c r="AD21" s="217"/>
      <c r="AE21" s="217"/>
      <c r="AF21" s="217"/>
      <c r="AG21" s="217" t="s">
        <v>133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x14ac:dyDescent="0.2">
      <c r="A22" s="232" t="s">
        <v>125</v>
      </c>
      <c r="B22" s="233" t="s">
        <v>71</v>
      </c>
      <c r="C22" s="256" t="s">
        <v>72</v>
      </c>
      <c r="D22" s="234"/>
      <c r="E22" s="235"/>
      <c r="F22" s="236"/>
      <c r="G22" s="236">
        <f>SUMIF(AG23:AG34,"&lt;&gt;NOR",G23:G34)</f>
        <v>0</v>
      </c>
      <c r="H22" s="236"/>
      <c r="I22" s="236">
        <f>SUM(I23:I34)</f>
        <v>0</v>
      </c>
      <c r="J22" s="236"/>
      <c r="K22" s="236">
        <f>SUM(K23:K34)</f>
        <v>0</v>
      </c>
      <c r="L22" s="236"/>
      <c r="M22" s="236">
        <f>SUM(M23:M34)</f>
        <v>0</v>
      </c>
      <c r="N22" s="236"/>
      <c r="O22" s="236">
        <f>SUM(O23:O34)</f>
        <v>0</v>
      </c>
      <c r="P22" s="236"/>
      <c r="Q22" s="236">
        <f>SUM(Q23:Q34)</f>
        <v>0</v>
      </c>
      <c r="R22" s="236"/>
      <c r="S22" s="236"/>
      <c r="T22" s="237"/>
      <c r="U22" s="231"/>
      <c r="V22" s="231">
        <f>SUM(V23:V34)</f>
        <v>0</v>
      </c>
      <c r="W22" s="231"/>
      <c r="X22" s="231"/>
      <c r="AG22" t="s">
        <v>126</v>
      </c>
    </row>
    <row r="23" spans="1:60" outlineLevel="1" x14ac:dyDescent="0.2">
      <c r="A23" s="245">
        <v>2</v>
      </c>
      <c r="B23" s="246" t="s">
        <v>145</v>
      </c>
      <c r="C23" s="259" t="s">
        <v>146</v>
      </c>
      <c r="D23" s="247" t="s">
        <v>147</v>
      </c>
      <c r="E23" s="248">
        <v>64.680000000000007</v>
      </c>
      <c r="F23" s="249"/>
      <c r="G23" s="250">
        <f>ROUND(E23*F23,2)</f>
        <v>0</v>
      </c>
      <c r="H23" s="249"/>
      <c r="I23" s="250">
        <f>ROUND(E23*H23,2)</f>
        <v>0</v>
      </c>
      <c r="J23" s="249"/>
      <c r="K23" s="250">
        <f>ROUND(E23*J23,2)</f>
        <v>0</v>
      </c>
      <c r="L23" s="250">
        <v>21</v>
      </c>
      <c r="M23" s="250">
        <f>G23*(1+L23/100)</f>
        <v>0</v>
      </c>
      <c r="N23" s="250">
        <v>0</v>
      </c>
      <c r="O23" s="250">
        <f>ROUND(E23*N23,2)</f>
        <v>0</v>
      </c>
      <c r="P23" s="250">
        <v>0</v>
      </c>
      <c r="Q23" s="250">
        <f>ROUND(E23*P23,2)</f>
        <v>0</v>
      </c>
      <c r="R23" s="250"/>
      <c r="S23" s="250" t="s">
        <v>128</v>
      </c>
      <c r="T23" s="251" t="s">
        <v>148</v>
      </c>
      <c r="U23" s="227">
        <v>0</v>
      </c>
      <c r="V23" s="227">
        <f>ROUND(E23*U23,2)</f>
        <v>0</v>
      </c>
      <c r="W23" s="227" t="s">
        <v>149</v>
      </c>
      <c r="X23" s="227" t="s">
        <v>130</v>
      </c>
      <c r="Y23" s="217"/>
      <c r="Z23" s="217"/>
      <c r="AA23" s="217"/>
      <c r="AB23" s="217"/>
      <c r="AC23" s="217"/>
      <c r="AD23" s="217"/>
      <c r="AE23" s="217"/>
      <c r="AF23" s="217"/>
      <c r="AG23" s="217" t="s">
        <v>150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">
      <c r="A24" s="245">
        <v>3</v>
      </c>
      <c r="B24" s="246" t="s">
        <v>151</v>
      </c>
      <c r="C24" s="259" t="s">
        <v>152</v>
      </c>
      <c r="D24" s="247" t="s">
        <v>147</v>
      </c>
      <c r="E24" s="248">
        <v>64.680000000000007</v>
      </c>
      <c r="F24" s="249"/>
      <c r="G24" s="250">
        <f>ROUND(E24*F24,2)</f>
        <v>0</v>
      </c>
      <c r="H24" s="249"/>
      <c r="I24" s="250">
        <f>ROUND(E24*H24,2)</f>
        <v>0</v>
      </c>
      <c r="J24" s="249"/>
      <c r="K24" s="250">
        <f>ROUND(E24*J24,2)</f>
        <v>0</v>
      </c>
      <c r="L24" s="250">
        <v>21</v>
      </c>
      <c r="M24" s="250">
        <f>G24*(1+L24/100)</f>
        <v>0</v>
      </c>
      <c r="N24" s="250">
        <v>0</v>
      </c>
      <c r="O24" s="250">
        <f>ROUND(E24*N24,2)</f>
        <v>0</v>
      </c>
      <c r="P24" s="250">
        <v>0</v>
      </c>
      <c r="Q24" s="250">
        <f>ROUND(E24*P24,2)</f>
        <v>0</v>
      </c>
      <c r="R24" s="250"/>
      <c r="S24" s="250" t="s">
        <v>128</v>
      </c>
      <c r="T24" s="251" t="s">
        <v>148</v>
      </c>
      <c r="U24" s="227">
        <v>0</v>
      </c>
      <c r="V24" s="227">
        <f>ROUND(E24*U24,2)</f>
        <v>0</v>
      </c>
      <c r="W24" s="227" t="s">
        <v>149</v>
      </c>
      <c r="X24" s="227" t="s">
        <v>153</v>
      </c>
      <c r="Y24" s="217"/>
      <c r="Z24" s="217"/>
      <c r="AA24" s="217"/>
      <c r="AB24" s="217"/>
      <c r="AC24" s="217"/>
      <c r="AD24" s="217"/>
      <c r="AE24" s="217"/>
      <c r="AF24" s="217"/>
      <c r="AG24" s="217" t="s">
        <v>154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1" x14ac:dyDescent="0.2">
      <c r="A25" s="245">
        <v>4</v>
      </c>
      <c r="B25" s="246" t="s">
        <v>155</v>
      </c>
      <c r="C25" s="259" t="s">
        <v>156</v>
      </c>
      <c r="D25" s="247" t="s">
        <v>147</v>
      </c>
      <c r="E25" s="248">
        <v>64.680000000000007</v>
      </c>
      <c r="F25" s="249"/>
      <c r="G25" s="250">
        <f>ROUND(E25*F25,2)</f>
        <v>0</v>
      </c>
      <c r="H25" s="249"/>
      <c r="I25" s="250">
        <f>ROUND(E25*H25,2)</f>
        <v>0</v>
      </c>
      <c r="J25" s="249"/>
      <c r="K25" s="250">
        <f>ROUND(E25*J25,2)</f>
        <v>0</v>
      </c>
      <c r="L25" s="250">
        <v>21</v>
      </c>
      <c r="M25" s="250">
        <f>G25*(1+L25/100)</f>
        <v>0</v>
      </c>
      <c r="N25" s="250">
        <v>0</v>
      </c>
      <c r="O25" s="250">
        <f>ROUND(E25*N25,2)</f>
        <v>0</v>
      </c>
      <c r="P25" s="250">
        <v>0</v>
      </c>
      <c r="Q25" s="250">
        <f>ROUND(E25*P25,2)</f>
        <v>0</v>
      </c>
      <c r="R25" s="250"/>
      <c r="S25" s="250" t="s">
        <v>128</v>
      </c>
      <c r="T25" s="251" t="s">
        <v>148</v>
      </c>
      <c r="U25" s="227">
        <v>0</v>
      </c>
      <c r="V25" s="227">
        <f>ROUND(E25*U25,2)</f>
        <v>0</v>
      </c>
      <c r="W25" s="227" t="s">
        <v>149</v>
      </c>
      <c r="X25" s="227" t="s">
        <v>130</v>
      </c>
      <c r="Y25" s="217"/>
      <c r="Z25" s="217"/>
      <c r="AA25" s="217"/>
      <c r="AB25" s="217"/>
      <c r="AC25" s="217"/>
      <c r="AD25" s="217"/>
      <c r="AE25" s="217"/>
      <c r="AF25" s="217"/>
      <c r="AG25" s="217" t="s">
        <v>150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">
      <c r="A26" s="245">
        <v>5</v>
      </c>
      <c r="B26" s="246" t="s">
        <v>157</v>
      </c>
      <c r="C26" s="259" t="s">
        <v>158</v>
      </c>
      <c r="D26" s="247" t="s">
        <v>147</v>
      </c>
      <c r="E26" s="248">
        <v>74.39</v>
      </c>
      <c r="F26" s="249"/>
      <c r="G26" s="250">
        <f>ROUND(E26*F26,2)</f>
        <v>0</v>
      </c>
      <c r="H26" s="249"/>
      <c r="I26" s="250">
        <f>ROUND(E26*H26,2)</f>
        <v>0</v>
      </c>
      <c r="J26" s="249"/>
      <c r="K26" s="250">
        <f>ROUND(E26*J26,2)</f>
        <v>0</v>
      </c>
      <c r="L26" s="250">
        <v>21</v>
      </c>
      <c r="M26" s="250">
        <f>G26*(1+L26/100)</f>
        <v>0</v>
      </c>
      <c r="N26" s="250">
        <v>0</v>
      </c>
      <c r="O26" s="250">
        <f>ROUND(E26*N26,2)</f>
        <v>0</v>
      </c>
      <c r="P26" s="250">
        <v>0</v>
      </c>
      <c r="Q26" s="250">
        <f>ROUND(E26*P26,2)</f>
        <v>0</v>
      </c>
      <c r="R26" s="250"/>
      <c r="S26" s="250" t="s">
        <v>128</v>
      </c>
      <c r="T26" s="251" t="s">
        <v>148</v>
      </c>
      <c r="U26" s="227">
        <v>0</v>
      </c>
      <c r="V26" s="227">
        <f>ROUND(E26*U26,2)</f>
        <v>0</v>
      </c>
      <c r="W26" s="227" t="s">
        <v>149</v>
      </c>
      <c r="X26" s="227" t="s">
        <v>130</v>
      </c>
      <c r="Y26" s="217"/>
      <c r="Z26" s="217"/>
      <c r="AA26" s="217"/>
      <c r="AB26" s="217"/>
      <c r="AC26" s="217"/>
      <c r="AD26" s="217"/>
      <c r="AE26" s="217"/>
      <c r="AF26" s="217"/>
      <c r="AG26" s="217" t="s">
        <v>150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 x14ac:dyDescent="0.2">
      <c r="A27" s="245">
        <v>6</v>
      </c>
      <c r="B27" s="246" t="s">
        <v>159</v>
      </c>
      <c r="C27" s="259" t="s">
        <v>160</v>
      </c>
      <c r="D27" s="247" t="s">
        <v>147</v>
      </c>
      <c r="E27" s="248">
        <v>445.68</v>
      </c>
      <c r="F27" s="249"/>
      <c r="G27" s="250">
        <f>ROUND(E27*F27,2)</f>
        <v>0</v>
      </c>
      <c r="H27" s="249"/>
      <c r="I27" s="250">
        <f>ROUND(E27*H27,2)</f>
        <v>0</v>
      </c>
      <c r="J27" s="249"/>
      <c r="K27" s="250">
        <f>ROUND(E27*J27,2)</f>
        <v>0</v>
      </c>
      <c r="L27" s="250">
        <v>21</v>
      </c>
      <c r="M27" s="250">
        <f>G27*(1+L27/100)</f>
        <v>0</v>
      </c>
      <c r="N27" s="250">
        <v>0</v>
      </c>
      <c r="O27" s="250">
        <f>ROUND(E27*N27,2)</f>
        <v>0</v>
      </c>
      <c r="P27" s="250">
        <v>0</v>
      </c>
      <c r="Q27" s="250">
        <f>ROUND(E27*P27,2)</f>
        <v>0</v>
      </c>
      <c r="R27" s="250"/>
      <c r="S27" s="250" t="s">
        <v>128</v>
      </c>
      <c r="T27" s="251" t="s">
        <v>148</v>
      </c>
      <c r="U27" s="227">
        <v>0</v>
      </c>
      <c r="V27" s="227">
        <f>ROUND(E27*U27,2)</f>
        <v>0</v>
      </c>
      <c r="W27" s="227" t="s">
        <v>149</v>
      </c>
      <c r="X27" s="227" t="s">
        <v>130</v>
      </c>
      <c r="Y27" s="217"/>
      <c r="Z27" s="217"/>
      <c r="AA27" s="217"/>
      <c r="AB27" s="217"/>
      <c r="AC27" s="217"/>
      <c r="AD27" s="217"/>
      <c r="AE27" s="217"/>
      <c r="AF27" s="217"/>
      <c r="AG27" s="217" t="s">
        <v>131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45">
        <v>7</v>
      </c>
      <c r="B28" s="246" t="s">
        <v>161</v>
      </c>
      <c r="C28" s="259" t="s">
        <v>152</v>
      </c>
      <c r="D28" s="247" t="s">
        <v>147</v>
      </c>
      <c r="E28" s="248">
        <v>445.68</v>
      </c>
      <c r="F28" s="249"/>
      <c r="G28" s="250">
        <f>ROUND(E28*F28,2)</f>
        <v>0</v>
      </c>
      <c r="H28" s="249"/>
      <c r="I28" s="250">
        <f>ROUND(E28*H28,2)</f>
        <v>0</v>
      </c>
      <c r="J28" s="249"/>
      <c r="K28" s="250">
        <f>ROUND(E28*J28,2)</f>
        <v>0</v>
      </c>
      <c r="L28" s="250">
        <v>21</v>
      </c>
      <c r="M28" s="250">
        <f>G28*(1+L28/100)</f>
        <v>0</v>
      </c>
      <c r="N28" s="250">
        <v>0</v>
      </c>
      <c r="O28" s="250">
        <f>ROUND(E28*N28,2)</f>
        <v>0</v>
      </c>
      <c r="P28" s="250">
        <v>0</v>
      </c>
      <c r="Q28" s="250">
        <f>ROUND(E28*P28,2)</f>
        <v>0</v>
      </c>
      <c r="R28" s="250"/>
      <c r="S28" s="250" t="s">
        <v>128</v>
      </c>
      <c r="T28" s="251" t="s">
        <v>148</v>
      </c>
      <c r="U28" s="227">
        <v>0</v>
      </c>
      <c r="V28" s="227">
        <f>ROUND(E28*U28,2)</f>
        <v>0</v>
      </c>
      <c r="W28" s="227" t="s">
        <v>149</v>
      </c>
      <c r="X28" s="227" t="s">
        <v>153</v>
      </c>
      <c r="Y28" s="217"/>
      <c r="Z28" s="217"/>
      <c r="AA28" s="217"/>
      <c r="AB28" s="217"/>
      <c r="AC28" s="217"/>
      <c r="AD28" s="217"/>
      <c r="AE28" s="217"/>
      <c r="AF28" s="217"/>
      <c r="AG28" s="217" t="s">
        <v>162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 x14ac:dyDescent="0.2">
      <c r="A29" s="245">
        <v>8</v>
      </c>
      <c r="B29" s="246" t="s">
        <v>155</v>
      </c>
      <c r="C29" s="259" t="s">
        <v>156</v>
      </c>
      <c r="D29" s="247" t="s">
        <v>147</v>
      </c>
      <c r="E29" s="248">
        <v>429.14</v>
      </c>
      <c r="F29" s="249"/>
      <c r="G29" s="250">
        <f>ROUND(E29*F29,2)</f>
        <v>0</v>
      </c>
      <c r="H29" s="249"/>
      <c r="I29" s="250">
        <f>ROUND(E29*H29,2)</f>
        <v>0</v>
      </c>
      <c r="J29" s="249"/>
      <c r="K29" s="250">
        <f>ROUND(E29*J29,2)</f>
        <v>0</v>
      </c>
      <c r="L29" s="250">
        <v>21</v>
      </c>
      <c r="M29" s="250">
        <f>G29*(1+L29/100)</f>
        <v>0</v>
      </c>
      <c r="N29" s="250">
        <v>0</v>
      </c>
      <c r="O29" s="250">
        <f>ROUND(E29*N29,2)</f>
        <v>0</v>
      </c>
      <c r="P29" s="250">
        <v>0</v>
      </c>
      <c r="Q29" s="250">
        <f>ROUND(E29*P29,2)</f>
        <v>0</v>
      </c>
      <c r="R29" s="250"/>
      <c r="S29" s="250" t="s">
        <v>128</v>
      </c>
      <c r="T29" s="251" t="s">
        <v>148</v>
      </c>
      <c r="U29" s="227">
        <v>0</v>
      </c>
      <c r="V29" s="227">
        <f>ROUND(E29*U29,2)</f>
        <v>0</v>
      </c>
      <c r="W29" s="227" t="s">
        <v>149</v>
      </c>
      <c r="X29" s="227" t="s">
        <v>130</v>
      </c>
      <c r="Y29" s="217"/>
      <c r="Z29" s="217"/>
      <c r="AA29" s="217"/>
      <c r="AB29" s="217"/>
      <c r="AC29" s="217"/>
      <c r="AD29" s="217"/>
      <c r="AE29" s="217"/>
      <c r="AF29" s="217"/>
      <c r="AG29" s="217" t="s">
        <v>150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">
      <c r="A30" s="245">
        <v>9</v>
      </c>
      <c r="B30" s="246" t="s">
        <v>163</v>
      </c>
      <c r="C30" s="259" t="s">
        <v>158</v>
      </c>
      <c r="D30" s="247" t="s">
        <v>147</v>
      </c>
      <c r="E30" s="248">
        <v>493.52</v>
      </c>
      <c r="F30" s="249"/>
      <c r="G30" s="250">
        <f>ROUND(E30*F30,2)</f>
        <v>0</v>
      </c>
      <c r="H30" s="249"/>
      <c r="I30" s="250">
        <f>ROUND(E30*H30,2)</f>
        <v>0</v>
      </c>
      <c r="J30" s="249"/>
      <c r="K30" s="250">
        <f>ROUND(E30*J30,2)</f>
        <v>0</v>
      </c>
      <c r="L30" s="250">
        <v>21</v>
      </c>
      <c r="M30" s="250">
        <f>G30*(1+L30/100)</f>
        <v>0</v>
      </c>
      <c r="N30" s="250">
        <v>0</v>
      </c>
      <c r="O30" s="250">
        <f>ROUND(E30*N30,2)</f>
        <v>0</v>
      </c>
      <c r="P30" s="250">
        <v>0</v>
      </c>
      <c r="Q30" s="250">
        <f>ROUND(E30*P30,2)</f>
        <v>0</v>
      </c>
      <c r="R30" s="250"/>
      <c r="S30" s="250" t="s">
        <v>128</v>
      </c>
      <c r="T30" s="251" t="s">
        <v>148</v>
      </c>
      <c r="U30" s="227">
        <v>0</v>
      </c>
      <c r="V30" s="227">
        <f>ROUND(E30*U30,2)</f>
        <v>0</v>
      </c>
      <c r="W30" s="227" t="s">
        <v>149</v>
      </c>
      <c r="X30" s="227" t="s">
        <v>130</v>
      </c>
      <c r="Y30" s="217"/>
      <c r="Z30" s="217"/>
      <c r="AA30" s="217"/>
      <c r="AB30" s="217"/>
      <c r="AC30" s="217"/>
      <c r="AD30" s="217"/>
      <c r="AE30" s="217"/>
      <c r="AF30" s="217"/>
      <c r="AG30" s="217" t="s">
        <v>150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1" x14ac:dyDescent="0.2">
      <c r="A31" s="245">
        <v>10</v>
      </c>
      <c r="B31" s="246" t="s">
        <v>164</v>
      </c>
      <c r="C31" s="259" t="s">
        <v>165</v>
      </c>
      <c r="D31" s="247" t="s">
        <v>147</v>
      </c>
      <c r="E31" s="248">
        <v>72.010000000000005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50">
        <v>0</v>
      </c>
      <c r="O31" s="250">
        <f>ROUND(E31*N31,2)</f>
        <v>0</v>
      </c>
      <c r="P31" s="250">
        <v>0</v>
      </c>
      <c r="Q31" s="250">
        <f>ROUND(E31*P31,2)</f>
        <v>0</v>
      </c>
      <c r="R31" s="250"/>
      <c r="S31" s="250" t="s">
        <v>128</v>
      </c>
      <c r="T31" s="251" t="s">
        <v>148</v>
      </c>
      <c r="U31" s="227">
        <v>0</v>
      </c>
      <c r="V31" s="227">
        <f>ROUND(E31*U31,2)</f>
        <v>0</v>
      </c>
      <c r="W31" s="227" t="s">
        <v>149</v>
      </c>
      <c r="X31" s="227" t="s">
        <v>130</v>
      </c>
      <c r="Y31" s="217"/>
      <c r="Z31" s="217"/>
      <c r="AA31" s="217"/>
      <c r="AB31" s="217"/>
      <c r="AC31" s="217"/>
      <c r="AD31" s="217"/>
      <c r="AE31" s="217"/>
      <c r="AF31" s="217"/>
      <c r="AG31" s="217" t="s">
        <v>150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">
      <c r="A32" s="245">
        <v>11</v>
      </c>
      <c r="B32" s="246" t="s">
        <v>166</v>
      </c>
      <c r="C32" s="259" t="s">
        <v>167</v>
      </c>
      <c r="D32" s="247" t="s">
        <v>147</v>
      </c>
      <c r="E32" s="248">
        <v>79.22</v>
      </c>
      <c r="F32" s="249"/>
      <c r="G32" s="250">
        <f>ROUND(E32*F32,2)</f>
        <v>0</v>
      </c>
      <c r="H32" s="249"/>
      <c r="I32" s="250">
        <f>ROUND(E32*H32,2)</f>
        <v>0</v>
      </c>
      <c r="J32" s="249"/>
      <c r="K32" s="250">
        <f>ROUND(E32*J32,2)</f>
        <v>0</v>
      </c>
      <c r="L32" s="250">
        <v>21</v>
      </c>
      <c r="M32" s="250">
        <f>G32*(1+L32/100)</f>
        <v>0</v>
      </c>
      <c r="N32" s="250">
        <v>0</v>
      </c>
      <c r="O32" s="250">
        <f>ROUND(E32*N32,2)</f>
        <v>0</v>
      </c>
      <c r="P32" s="250">
        <v>0</v>
      </c>
      <c r="Q32" s="250">
        <f>ROUND(E32*P32,2)</f>
        <v>0</v>
      </c>
      <c r="R32" s="250"/>
      <c r="S32" s="250" t="s">
        <v>128</v>
      </c>
      <c r="T32" s="251" t="s">
        <v>148</v>
      </c>
      <c r="U32" s="227">
        <v>0</v>
      </c>
      <c r="V32" s="227">
        <f>ROUND(E32*U32,2)</f>
        <v>0</v>
      </c>
      <c r="W32" s="227" t="s">
        <v>149</v>
      </c>
      <c r="X32" s="227" t="s">
        <v>153</v>
      </c>
      <c r="Y32" s="217"/>
      <c r="Z32" s="217"/>
      <c r="AA32" s="217"/>
      <c r="AB32" s="217"/>
      <c r="AC32" s="217"/>
      <c r="AD32" s="217"/>
      <c r="AE32" s="217"/>
      <c r="AF32" s="217"/>
      <c r="AG32" s="217" t="s">
        <v>162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1" x14ac:dyDescent="0.2">
      <c r="A33" s="245">
        <v>12</v>
      </c>
      <c r="B33" s="246" t="s">
        <v>155</v>
      </c>
      <c r="C33" s="259" t="s">
        <v>156</v>
      </c>
      <c r="D33" s="247" t="s">
        <v>147</v>
      </c>
      <c r="E33" s="248">
        <v>72.010000000000005</v>
      </c>
      <c r="F33" s="249"/>
      <c r="G33" s="250">
        <f>ROUND(E33*F33,2)</f>
        <v>0</v>
      </c>
      <c r="H33" s="249"/>
      <c r="I33" s="250">
        <f>ROUND(E33*H33,2)</f>
        <v>0</v>
      </c>
      <c r="J33" s="249"/>
      <c r="K33" s="250">
        <f>ROUND(E33*J33,2)</f>
        <v>0</v>
      </c>
      <c r="L33" s="250">
        <v>21</v>
      </c>
      <c r="M33" s="250">
        <f>G33*(1+L33/100)</f>
        <v>0</v>
      </c>
      <c r="N33" s="250">
        <v>0</v>
      </c>
      <c r="O33" s="250">
        <f>ROUND(E33*N33,2)</f>
        <v>0</v>
      </c>
      <c r="P33" s="250">
        <v>0</v>
      </c>
      <c r="Q33" s="250">
        <f>ROUND(E33*P33,2)</f>
        <v>0</v>
      </c>
      <c r="R33" s="250"/>
      <c r="S33" s="250" t="s">
        <v>128</v>
      </c>
      <c r="T33" s="251" t="s">
        <v>148</v>
      </c>
      <c r="U33" s="227">
        <v>0</v>
      </c>
      <c r="V33" s="227">
        <f>ROUND(E33*U33,2)</f>
        <v>0</v>
      </c>
      <c r="W33" s="227" t="s">
        <v>149</v>
      </c>
      <c r="X33" s="227" t="s">
        <v>130</v>
      </c>
      <c r="Y33" s="217"/>
      <c r="Z33" s="217"/>
      <c r="AA33" s="217"/>
      <c r="AB33" s="217"/>
      <c r="AC33" s="217"/>
      <c r="AD33" s="217"/>
      <c r="AE33" s="217"/>
      <c r="AF33" s="217"/>
      <c r="AG33" s="217" t="s">
        <v>150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">
      <c r="A34" s="245">
        <v>13</v>
      </c>
      <c r="B34" s="246" t="s">
        <v>168</v>
      </c>
      <c r="C34" s="259" t="s">
        <v>169</v>
      </c>
      <c r="D34" s="247" t="s">
        <v>147</v>
      </c>
      <c r="E34" s="248">
        <v>82.82</v>
      </c>
      <c r="F34" s="249"/>
      <c r="G34" s="250">
        <f>ROUND(E34*F34,2)</f>
        <v>0</v>
      </c>
      <c r="H34" s="249"/>
      <c r="I34" s="250">
        <f>ROUND(E34*H34,2)</f>
        <v>0</v>
      </c>
      <c r="J34" s="249"/>
      <c r="K34" s="250">
        <f>ROUND(E34*J34,2)</f>
        <v>0</v>
      </c>
      <c r="L34" s="250">
        <v>21</v>
      </c>
      <c r="M34" s="250">
        <f>G34*(1+L34/100)</f>
        <v>0</v>
      </c>
      <c r="N34" s="250">
        <v>0</v>
      </c>
      <c r="O34" s="250">
        <f>ROUND(E34*N34,2)</f>
        <v>0</v>
      </c>
      <c r="P34" s="250">
        <v>0</v>
      </c>
      <c r="Q34" s="250">
        <f>ROUND(E34*P34,2)</f>
        <v>0</v>
      </c>
      <c r="R34" s="250"/>
      <c r="S34" s="250" t="s">
        <v>128</v>
      </c>
      <c r="T34" s="251" t="s">
        <v>148</v>
      </c>
      <c r="U34" s="227">
        <v>0</v>
      </c>
      <c r="V34" s="227">
        <f>ROUND(E34*U34,2)</f>
        <v>0</v>
      </c>
      <c r="W34" s="227" t="s">
        <v>149</v>
      </c>
      <c r="X34" s="227" t="s">
        <v>153</v>
      </c>
      <c r="Y34" s="217"/>
      <c r="Z34" s="217"/>
      <c r="AA34" s="217"/>
      <c r="AB34" s="217"/>
      <c r="AC34" s="217"/>
      <c r="AD34" s="217"/>
      <c r="AE34" s="217"/>
      <c r="AF34" s="217"/>
      <c r="AG34" s="217" t="s">
        <v>162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x14ac:dyDescent="0.2">
      <c r="A35" s="232" t="s">
        <v>125</v>
      </c>
      <c r="B35" s="233" t="s">
        <v>73</v>
      </c>
      <c r="C35" s="256" t="s">
        <v>74</v>
      </c>
      <c r="D35" s="234"/>
      <c r="E35" s="235"/>
      <c r="F35" s="236"/>
      <c r="G35" s="236">
        <f>SUMIF(AG36:AG38,"&lt;&gt;NOR",G36:G38)</f>
        <v>0</v>
      </c>
      <c r="H35" s="236"/>
      <c r="I35" s="236">
        <f>SUM(I36:I38)</f>
        <v>0</v>
      </c>
      <c r="J35" s="236"/>
      <c r="K35" s="236">
        <f>SUM(K36:K38)</f>
        <v>0</v>
      </c>
      <c r="L35" s="236"/>
      <c r="M35" s="236">
        <f>SUM(M36:M38)</f>
        <v>0</v>
      </c>
      <c r="N35" s="236"/>
      <c r="O35" s="236">
        <f>SUM(O36:O38)</f>
        <v>0.41</v>
      </c>
      <c r="P35" s="236"/>
      <c r="Q35" s="236">
        <f>SUM(Q36:Q38)</f>
        <v>0</v>
      </c>
      <c r="R35" s="236"/>
      <c r="S35" s="236"/>
      <c r="T35" s="237"/>
      <c r="U35" s="231"/>
      <c r="V35" s="231">
        <f>SUM(V36:V38)</f>
        <v>156.23000000000002</v>
      </c>
      <c r="W35" s="231"/>
      <c r="X35" s="231"/>
      <c r="AG35" t="s">
        <v>126</v>
      </c>
    </row>
    <row r="36" spans="1:60" ht="33.75" outlineLevel="1" x14ac:dyDescent="0.2">
      <c r="A36" s="245">
        <v>14</v>
      </c>
      <c r="B36" s="246" t="s">
        <v>170</v>
      </c>
      <c r="C36" s="259" t="s">
        <v>171</v>
      </c>
      <c r="D36" s="247" t="s">
        <v>147</v>
      </c>
      <c r="E36" s="248">
        <v>445.68</v>
      </c>
      <c r="F36" s="249"/>
      <c r="G36" s="250">
        <f>ROUND(E36*F36,2)</f>
        <v>0</v>
      </c>
      <c r="H36" s="249"/>
      <c r="I36" s="250">
        <f>ROUND(E36*H36,2)</f>
        <v>0</v>
      </c>
      <c r="J36" s="249"/>
      <c r="K36" s="250">
        <f>ROUND(E36*J36,2)</f>
        <v>0</v>
      </c>
      <c r="L36" s="250">
        <v>21</v>
      </c>
      <c r="M36" s="250">
        <f>G36*(1+L36/100)</f>
        <v>0</v>
      </c>
      <c r="N36" s="250">
        <v>0</v>
      </c>
      <c r="O36" s="250">
        <f>ROUND(E36*N36,2)</f>
        <v>0</v>
      </c>
      <c r="P36" s="250">
        <v>0</v>
      </c>
      <c r="Q36" s="250">
        <f>ROUND(E36*P36,2)</f>
        <v>0</v>
      </c>
      <c r="R36" s="250" t="s">
        <v>172</v>
      </c>
      <c r="S36" s="250" t="s">
        <v>173</v>
      </c>
      <c r="T36" s="251" t="s">
        <v>173</v>
      </c>
      <c r="U36" s="227">
        <v>0.13900000000000001</v>
      </c>
      <c r="V36" s="227">
        <f>ROUND(E36*U36,2)</f>
        <v>61.95</v>
      </c>
      <c r="W36" s="227"/>
      <c r="X36" s="227" t="s">
        <v>130</v>
      </c>
      <c r="Y36" s="217"/>
      <c r="Z36" s="217"/>
      <c r="AA36" s="217"/>
      <c r="AB36" s="217"/>
      <c r="AC36" s="217"/>
      <c r="AD36" s="217"/>
      <c r="AE36" s="217"/>
      <c r="AF36" s="217"/>
      <c r="AG36" s="217" t="s">
        <v>150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ht="22.5" outlineLevel="1" x14ac:dyDescent="0.2">
      <c r="A37" s="245">
        <v>15</v>
      </c>
      <c r="B37" s="246" t="s">
        <v>174</v>
      </c>
      <c r="C37" s="259" t="s">
        <v>175</v>
      </c>
      <c r="D37" s="247" t="s">
        <v>147</v>
      </c>
      <c r="E37" s="248">
        <v>58</v>
      </c>
      <c r="F37" s="249"/>
      <c r="G37" s="250">
        <f>ROUND(E37*F37,2)</f>
        <v>0</v>
      </c>
      <c r="H37" s="249"/>
      <c r="I37" s="250">
        <f>ROUND(E37*H37,2)</f>
        <v>0</v>
      </c>
      <c r="J37" s="249"/>
      <c r="K37" s="250">
        <f>ROUND(E37*J37,2)</f>
        <v>0</v>
      </c>
      <c r="L37" s="250">
        <v>21</v>
      </c>
      <c r="M37" s="250">
        <f>G37*(1+L37/100)</f>
        <v>0</v>
      </c>
      <c r="N37" s="250">
        <v>2.14E-3</v>
      </c>
      <c r="O37" s="250">
        <f>ROUND(E37*N37,2)</f>
        <v>0.12</v>
      </c>
      <c r="P37" s="250">
        <v>0</v>
      </c>
      <c r="Q37" s="250">
        <f>ROUND(E37*P37,2)</f>
        <v>0</v>
      </c>
      <c r="R37" s="250" t="s">
        <v>176</v>
      </c>
      <c r="S37" s="250" t="s">
        <v>173</v>
      </c>
      <c r="T37" s="251" t="s">
        <v>173</v>
      </c>
      <c r="U37" s="227">
        <v>0.59099999999999997</v>
      </c>
      <c r="V37" s="227">
        <f>ROUND(E37*U37,2)</f>
        <v>34.28</v>
      </c>
      <c r="W37" s="227"/>
      <c r="X37" s="227" t="s">
        <v>130</v>
      </c>
      <c r="Y37" s="217"/>
      <c r="Z37" s="217"/>
      <c r="AA37" s="217"/>
      <c r="AB37" s="217"/>
      <c r="AC37" s="217"/>
      <c r="AD37" s="217"/>
      <c r="AE37" s="217"/>
      <c r="AF37" s="217"/>
      <c r="AG37" s="217" t="s">
        <v>131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ht="22.5" outlineLevel="1" x14ac:dyDescent="0.2">
      <c r="A38" s="245">
        <v>16</v>
      </c>
      <c r="B38" s="246" t="s">
        <v>177</v>
      </c>
      <c r="C38" s="259" t="s">
        <v>178</v>
      </c>
      <c r="D38" s="247" t="s">
        <v>179</v>
      </c>
      <c r="E38" s="248">
        <v>2</v>
      </c>
      <c r="F38" s="249"/>
      <c r="G38" s="250">
        <f>ROUND(E38*F38,2)</f>
        <v>0</v>
      </c>
      <c r="H38" s="249"/>
      <c r="I38" s="250">
        <f>ROUND(E38*H38,2)</f>
        <v>0</v>
      </c>
      <c r="J38" s="249"/>
      <c r="K38" s="250">
        <f>ROUND(E38*J38,2)</f>
        <v>0</v>
      </c>
      <c r="L38" s="250">
        <v>21</v>
      </c>
      <c r="M38" s="250">
        <f>G38*(1+L38/100)</f>
        <v>0</v>
      </c>
      <c r="N38" s="250">
        <v>0.14369000000000001</v>
      </c>
      <c r="O38" s="250">
        <f>ROUND(E38*N38,2)</f>
        <v>0.28999999999999998</v>
      </c>
      <c r="P38" s="250">
        <v>0</v>
      </c>
      <c r="Q38" s="250">
        <f>ROUND(E38*P38,2)</f>
        <v>0</v>
      </c>
      <c r="R38" s="250" t="s">
        <v>180</v>
      </c>
      <c r="S38" s="250" t="s">
        <v>173</v>
      </c>
      <c r="T38" s="251" t="s">
        <v>173</v>
      </c>
      <c r="U38" s="227">
        <v>30</v>
      </c>
      <c r="V38" s="227">
        <f>ROUND(E38*U38,2)</f>
        <v>60</v>
      </c>
      <c r="W38" s="227"/>
      <c r="X38" s="227" t="s">
        <v>130</v>
      </c>
      <c r="Y38" s="217"/>
      <c r="Z38" s="217"/>
      <c r="AA38" s="217"/>
      <c r="AB38" s="217"/>
      <c r="AC38" s="217"/>
      <c r="AD38" s="217"/>
      <c r="AE38" s="217"/>
      <c r="AF38" s="217"/>
      <c r="AG38" s="217" t="s">
        <v>131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x14ac:dyDescent="0.2">
      <c r="A39" s="232" t="s">
        <v>125</v>
      </c>
      <c r="B39" s="233" t="s">
        <v>75</v>
      </c>
      <c r="C39" s="256" t="s">
        <v>76</v>
      </c>
      <c r="D39" s="234"/>
      <c r="E39" s="235"/>
      <c r="F39" s="236"/>
      <c r="G39" s="236">
        <f>SUMIF(AG40:AG62,"&lt;&gt;NOR",G40:G62)</f>
        <v>0</v>
      </c>
      <c r="H39" s="236"/>
      <c r="I39" s="236">
        <f>SUM(I40:I62)</f>
        <v>0</v>
      </c>
      <c r="J39" s="236"/>
      <c r="K39" s="236">
        <f>SUM(K40:K62)</f>
        <v>0</v>
      </c>
      <c r="L39" s="236"/>
      <c r="M39" s="236">
        <f>SUM(M40:M62)</f>
        <v>0</v>
      </c>
      <c r="N39" s="236"/>
      <c r="O39" s="236">
        <f>SUM(O40:O62)</f>
        <v>0</v>
      </c>
      <c r="P39" s="236"/>
      <c r="Q39" s="236">
        <f>SUM(Q40:Q62)</f>
        <v>0</v>
      </c>
      <c r="R39" s="236"/>
      <c r="S39" s="236"/>
      <c r="T39" s="237"/>
      <c r="U39" s="231"/>
      <c r="V39" s="231">
        <f>SUM(V40:V62)</f>
        <v>0</v>
      </c>
      <c r="W39" s="231"/>
      <c r="X39" s="231"/>
      <c r="AG39" t="s">
        <v>126</v>
      </c>
    </row>
    <row r="40" spans="1:60" outlineLevel="1" x14ac:dyDescent="0.2">
      <c r="A40" s="245">
        <v>17</v>
      </c>
      <c r="B40" s="246" t="s">
        <v>181</v>
      </c>
      <c r="C40" s="259" t="s">
        <v>182</v>
      </c>
      <c r="D40" s="247" t="s">
        <v>147</v>
      </c>
      <c r="E40" s="248">
        <v>28.72</v>
      </c>
      <c r="F40" s="249"/>
      <c r="G40" s="250">
        <f>ROUND(E40*F40,2)</f>
        <v>0</v>
      </c>
      <c r="H40" s="249"/>
      <c r="I40" s="250">
        <f>ROUND(E40*H40,2)</f>
        <v>0</v>
      </c>
      <c r="J40" s="249"/>
      <c r="K40" s="250">
        <f>ROUND(E40*J40,2)</f>
        <v>0</v>
      </c>
      <c r="L40" s="250">
        <v>21</v>
      </c>
      <c r="M40" s="250">
        <f>G40*(1+L40/100)</f>
        <v>0</v>
      </c>
      <c r="N40" s="250">
        <v>0</v>
      </c>
      <c r="O40" s="250">
        <f>ROUND(E40*N40,2)</f>
        <v>0</v>
      </c>
      <c r="P40" s="250">
        <v>0</v>
      </c>
      <c r="Q40" s="250">
        <f>ROUND(E40*P40,2)</f>
        <v>0</v>
      </c>
      <c r="R40" s="250"/>
      <c r="S40" s="250" t="s">
        <v>128</v>
      </c>
      <c r="T40" s="251" t="s">
        <v>148</v>
      </c>
      <c r="U40" s="227">
        <v>0</v>
      </c>
      <c r="V40" s="227">
        <f>ROUND(E40*U40,2)</f>
        <v>0</v>
      </c>
      <c r="W40" s="227" t="s">
        <v>149</v>
      </c>
      <c r="X40" s="227" t="s">
        <v>130</v>
      </c>
      <c r="Y40" s="217"/>
      <c r="Z40" s="217"/>
      <c r="AA40" s="217"/>
      <c r="AB40" s="217"/>
      <c r="AC40" s="217"/>
      <c r="AD40" s="217"/>
      <c r="AE40" s="217"/>
      <c r="AF40" s="217"/>
      <c r="AG40" s="217" t="s">
        <v>150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1" x14ac:dyDescent="0.2">
      <c r="A41" s="245">
        <v>18</v>
      </c>
      <c r="B41" s="246" t="s">
        <v>183</v>
      </c>
      <c r="C41" s="259" t="s">
        <v>184</v>
      </c>
      <c r="D41" s="247" t="s">
        <v>147</v>
      </c>
      <c r="E41" s="248">
        <v>266.55</v>
      </c>
      <c r="F41" s="249"/>
      <c r="G41" s="250">
        <f>ROUND(E41*F41,2)</f>
        <v>0</v>
      </c>
      <c r="H41" s="249"/>
      <c r="I41" s="250">
        <f>ROUND(E41*H41,2)</f>
        <v>0</v>
      </c>
      <c r="J41" s="249"/>
      <c r="K41" s="250">
        <f>ROUND(E41*J41,2)</f>
        <v>0</v>
      </c>
      <c r="L41" s="250">
        <v>21</v>
      </c>
      <c r="M41" s="250">
        <f>G41*(1+L41/100)</f>
        <v>0</v>
      </c>
      <c r="N41" s="250">
        <v>0</v>
      </c>
      <c r="O41" s="250">
        <f>ROUND(E41*N41,2)</f>
        <v>0</v>
      </c>
      <c r="P41" s="250">
        <v>0</v>
      </c>
      <c r="Q41" s="250">
        <f>ROUND(E41*P41,2)</f>
        <v>0</v>
      </c>
      <c r="R41" s="250"/>
      <c r="S41" s="250" t="s">
        <v>128</v>
      </c>
      <c r="T41" s="251" t="s">
        <v>148</v>
      </c>
      <c r="U41" s="227">
        <v>0</v>
      </c>
      <c r="V41" s="227">
        <f>ROUND(E41*U41,2)</f>
        <v>0</v>
      </c>
      <c r="W41" s="227" t="s">
        <v>149</v>
      </c>
      <c r="X41" s="227" t="s">
        <v>130</v>
      </c>
      <c r="Y41" s="217"/>
      <c r="Z41" s="217"/>
      <c r="AA41" s="217"/>
      <c r="AB41" s="217"/>
      <c r="AC41" s="217"/>
      <c r="AD41" s="217"/>
      <c r="AE41" s="217"/>
      <c r="AF41" s="217"/>
      <c r="AG41" s="217" t="s">
        <v>150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 x14ac:dyDescent="0.2">
      <c r="A42" s="245">
        <v>19</v>
      </c>
      <c r="B42" s="246" t="s">
        <v>185</v>
      </c>
      <c r="C42" s="259" t="s">
        <v>186</v>
      </c>
      <c r="D42" s="247" t="s">
        <v>147</v>
      </c>
      <c r="E42" s="248">
        <v>415.27</v>
      </c>
      <c r="F42" s="249"/>
      <c r="G42" s="250">
        <f>ROUND(E42*F42,2)</f>
        <v>0</v>
      </c>
      <c r="H42" s="249"/>
      <c r="I42" s="250">
        <f>ROUND(E42*H42,2)</f>
        <v>0</v>
      </c>
      <c r="J42" s="249"/>
      <c r="K42" s="250">
        <f>ROUND(E42*J42,2)</f>
        <v>0</v>
      </c>
      <c r="L42" s="250">
        <v>21</v>
      </c>
      <c r="M42" s="250">
        <f>G42*(1+L42/100)</f>
        <v>0</v>
      </c>
      <c r="N42" s="250">
        <v>0</v>
      </c>
      <c r="O42" s="250">
        <f>ROUND(E42*N42,2)</f>
        <v>0</v>
      </c>
      <c r="P42" s="250">
        <v>0</v>
      </c>
      <c r="Q42" s="250">
        <f>ROUND(E42*P42,2)</f>
        <v>0</v>
      </c>
      <c r="R42" s="250"/>
      <c r="S42" s="250" t="s">
        <v>128</v>
      </c>
      <c r="T42" s="251" t="s">
        <v>148</v>
      </c>
      <c r="U42" s="227">
        <v>0</v>
      </c>
      <c r="V42" s="227">
        <f>ROUND(E42*U42,2)</f>
        <v>0</v>
      </c>
      <c r="W42" s="227" t="s">
        <v>149</v>
      </c>
      <c r="X42" s="227" t="s">
        <v>130</v>
      </c>
      <c r="Y42" s="217"/>
      <c r="Z42" s="217"/>
      <c r="AA42" s="217"/>
      <c r="AB42" s="217"/>
      <c r="AC42" s="217"/>
      <c r="AD42" s="217"/>
      <c r="AE42" s="217"/>
      <c r="AF42" s="217"/>
      <c r="AG42" s="217" t="s">
        <v>150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1" x14ac:dyDescent="0.2">
      <c r="A43" s="245">
        <v>20</v>
      </c>
      <c r="B43" s="246" t="s">
        <v>187</v>
      </c>
      <c r="C43" s="259" t="s">
        <v>188</v>
      </c>
      <c r="D43" s="247" t="s">
        <v>147</v>
      </c>
      <c r="E43" s="248">
        <v>266.55</v>
      </c>
      <c r="F43" s="249"/>
      <c r="G43" s="250">
        <f>ROUND(E43*F43,2)</f>
        <v>0</v>
      </c>
      <c r="H43" s="249"/>
      <c r="I43" s="250">
        <f>ROUND(E43*H43,2)</f>
        <v>0</v>
      </c>
      <c r="J43" s="249"/>
      <c r="K43" s="250">
        <f>ROUND(E43*J43,2)</f>
        <v>0</v>
      </c>
      <c r="L43" s="250">
        <v>21</v>
      </c>
      <c r="M43" s="250">
        <f>G43*(1+L43/100)</f>
        <v>0</v>
      </c>
      <c r="N43" s="250">
        <v>0</v>
      </c>
      <c r="O43" s="250">
        <f>ROUND(E43*N43,2)</f>
        <v>0</v>
      </c>
      <c r="P43" s="250">
        <v>0</v>
      </c>
      <c r="Q43" s="250">
        <f>ROUND(E43*P43,2)</f>
        <v>0</v>
      </c>
      <c r="R43" s="250"/>
      <c r="S43" s="250" t="s">
        <v>128</v>
      </c>
      <c r="T43" s="251" t="s">
        <v>148</v>
      </c>
      <c r="U43" s="227">
        <v>0</v>
      </c>
      <c r="V43" s="227">
        <f>ROUND(E43*U43,2)</f>
        <v>0</v>
      </c>
      <c r="W43" s="227" t="s">
        <v>149</v>
      </c>
      <c r="X43" s="227" t="s">
        <v>130</v>
      </c>
      <c r="Y43" s="217"/>
      <c r="Z43" s="217"/>
      <c r="AA43" s="217"/>
      <c r="AB43" s="217"/>
      <c r="AC43" s="217"/>
      <c r="AD43" s="217"/>
      <c r="AE43" s="217"/>
      <c r="AF43" s="217"/>
      <c r="AG43" s="217" t="s">
        <v>150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 x14ac:dyDescent="0.2">
      <c r="A44" s="245">
        <v>21</v>
      </c>
      <c r="B44" s="246" t="s">
        <v>189</v>
      </c>
      <c r="C44" s="259" t="s">
        <v>190</v>
      </c>
      <c r="D44" s="247" t="s">
        <v>147</v>
      </c>
      <c r="E44" s="248">
        <v>148.72</v>
      </c>
      <c r="F44" s="249"/>
      <c r="G44" s="250">
        <f>ROUND(E44*F44,2)</f>
        <v>0</v>
      </c>
      <c r="H44" s="249"/>
      <c r="I44" s="250">
        <f>ROUND(E44*H44,2)</f>
        <v>0</v>
      </c>
      <c r="J44" s="249"/>
      <c r="K44" s="250">
        <f>ROUND(E44*J44,2)</f>
        <v>0</v>
      </c>
      <c r="L44" s="250">
        <v>21</v>
      </c>
      <c r="M44" s="250">
        <f>G44*(1+L44/100)</f>
        <v>0</v>
      </c>
      <c r="N44" s="250">
        <v>0</v>
      </c>
      <c r="O44" s="250">
        <f>ROUND(E44*N44,2)</f>
        <v>0</v>
      </c>
      <c r="P44" s="250">
        <v>0</v>
      </c>
      <c r="Q44" s="250">
        <f>ROUND(E44*P44,2)</f>
        <v>0</v>
      </c>
      <c r="R44" s="250"/>
      <c r="S44" s="250" t="s">
        <v>128</v>
      </c>
      <c r="T44" s="251" t="s">
        <v>148</v>
      </c>
      <c r="U44" s="227">
        <v>0</v>
      </c>
      <c r="V44" s="227">
        <f>ROUND(E44*U44,2)</f>
        <v>0</v>
      </c>
      <c r="W44" s="227" t="s">
        <v>149</v>
      </c>
      <c r="X44" s="227" t="s">
        <v>130</v>
      </c>
      <c r="Y44" s="217"/>
      <c r="Z44" s="217"/>
      <c r="AA44" s="217"/>
      <c r="AB44" s="217"/>
      <c r="AC44" s="217"/>
      <c r="AD44" s="217"/>
      <c r="AE44" s="217"/>
      <c r="AF44" s="217"/>
      <c r="AG44" s="217" t="s">
        <v>150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">
      <c r="A45" s="245">
        <v>22</v>
      </c>
      <c r="B45" s="246" t="s">
        <v>191</v>
      </c>
      <c r="C45" s="259" t="s">
        <v>192</v>
      </c>
      <c r="D45" s="247" t="s">
        <v>147</v>
      </c>
      <c r="E45" s="248">
        <v>129.22</v>
      </c>
      <c r="F45" s="249"/>
      <c r="G45" s="250">
        <f>ROUND(E45*F45,2)</f>
        <v>0</v>
      </c>
      <c r="H45" s="249"/>
      <c r="I45" s="250">
        <f>ROUND(E45*H45,2)</f>
        <v>0</v>
      </c>
      <c r="J45" s="249"/>
      <c r="K45" s="250">
        <f>ROUND(E45*J45,2)</f>
        <v>0</v>
      </c>
      <c r="L45" s="250">
        <v>21</v>
      </c>
      <c r="M45" s="250">
        <f>G45*(1+L45/100)</f>
        <v>0</v>
      </c>
      <c r="N45" s="250">
        <v>0</v>
      </c>
      <c r="O45" s="250">
        <f>ROUND(E45*N45,2)</f>
        <v>0</v>
      </c>
      <c r="P45" s="250">
        <v>0</v>
      </c>
      <c r="Q45" s="250">
        <f>ROUND(E45*P45,2)</f>
        <v>0</v>
      </c>
      <c r="R45" s="250"/>
      <c r="S45" s="250" t="s">
        <v>128</v>
      </c>
      <c r="T45" s="251" t="s">
        <v>148</v>
      </c>
      <c r="U45" s="227">
        <v>0</v>
      </c>
      <c r="V45" s="227">
        <f>ROUND(E45*U45,2)</f>
        <v>0</v>
      </c>
      <c r="W45" s="227" t="s">
        <v>149</v>
      </c>
      <c r="X45" s="227" t="s">
        <v>130</v>
      </c>
      <c r="Y45" s="217"/>
      <c r="Z45" s="217"/>
      <c r="AA45" s="217"/>
      <c r="AB45" s="217"/>
      <c r="AC45" s="217"/>
      <c r="AD45" s="217"/>
      <c r="AE45" s="217"/>
      <c r="AF45" s="217"/>
      <c r="AG45" s="217" t="s">
        <v>150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1" x14ac:dyDescent="0.2">
      <c r="A46" s="245">
        <v>23</v>
      </c>
      <c r="B46" s="246" t="s">
        <v>193</v>
      </c>
      <c r="C46" s="259" t="s">
        <v>194</v>
      </c>
      <c r="D46" s="247" t="s">
        <v>147</v>
      </c>
      <c r="E46" s="248">
        <v>129.22</v>
      </c>
      <c r="F46" s="249"/>
      <c r="G46" s="250">
        <f>ROUND(E46*F46,2)</f>
        <v>0</v>
      </c>
      <c r="H46" s="249"/>
      <c r="I46" s="250">
        <f>ROUND(E46*H46,2)</f>
        <v>0</v>
      </c>
      <c r="J46" s="249"/>
      <c r="K46" s="250">
        <f>ROUND(E46*J46,2)</f>
        <v>0</v>
      </c>
      <c r="L46" s="250">
        <v>21</v>
      </c>
      <c r="M46" s="250">
        <f>G46*(1+L46/100)</f>
        <v>0</v>
      </c>
      <c r="N46" s="250">
        <v>0</v>
      </c>
      <c r="O46" s="250">
        <f>ROUND(E46*N46,2)</f>
        <v>0</v>
      </c>
      <c r="P46" s="250">
        <v>0</v>
      </c>
      <c r="Q46" s="250">
        <f>ROUND(E46*P46,2)</f>
        <v>0</v>
      </c>
      <c r="R46" s="250"/>
      <c r="S46" s="250" t="s">
        <v>128</v>
      </c>
      <c r="T46" s="251" t="s">
        <v>148</v>
      </c>
      <c r="U46" s="227">
        <v>0</v>
      </c>
      <c r="V46" s="227">
        <f>ROUND(E46*U46,2)</f>
        <v>0</v>
      </c>
      <c r="W46" s="227" t="s">
        <v>149</v>
      </c>
      <c r="X46" s="227" t="s">
        <v>130</v>
      </c>
      <c r="Y46" s="217"/>
      <c r="Z46" s="217"/>
      <c r="AA46" s="217"/>
      <c r="AB46" s="217"/>
      <c r="AC46" s="217"/>
      <c r="AD46" s="217"/>
      <c r="AE46" s="217"/>
      <c r="AF46" s="217"/>
      <c r="AG46" s="217" t="s">
        <v>150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1" x14ac:dyDescent="0.2">
      <c r="A47" s="245">
        <v>24</v>
      </c>
      <c r="B47" s="246" t="s">
        <v>195</v>
      </c>
      <c r="C47" s="259" t="s">
        <v>196</v>
      </c>
      <c r="D47" s="247" t="s">
        <v>197</v>
      </c>
      <c r="E47" s="248">
        <v>138.19</v>
      </c>
      <c r="F47" s="249"/>
      <c r="G47" s="250">
        <f>ROUND(E47*F47,2)</f>
        <v>0</v>
      </c>
      <c r="H47" s="249"/>
      <c r="I47" s="250">
        <f>ROUND(E47*H47,2)</f>
        <v>0</v>
      </c>
      <c r="J47" s="249"/>
      <c r="K47" s="250">
        <f>ROUND(E47*J47,2)</f>
        <v>0</v>
      </c>
      <c r="L47" s="250">
        <v>21</v>
      </c>
      <c r="M47" s="250">
        <f>G47*(1+L47/100)</f>
        <v>0</v>
      </c>
      <c r="N47" s="250">
        <v>0</v>
      </c>
      <c r="O47" s="250">
        <f>ROUND(E47*N47,2)</f>
        <v>0</v>
      </c>
      <c r="P47" s="250">
        <v>0</v>
      </c>
      <c r="Q47" s="250">
        <f>ROUND(E47*P47,2)</f>
        <v>0</v>
      </c>
      <c r="R47" s="250"/>
      <c r="S47" s="250" t="s">
        <v>128</v>
      </c>
      <c r="T47" s="251" t="s">
        <v>148</v>
      </c>
      <c r="U47" s="227">
        <v>0</v>
      </c>
      <c r="V47" s="227">
        <f>ROUND(E47*U47,2)</f>
        <v>0</v>
      </c>
      <c r="W47" s="227" t="s">
        <v>149</v>
      </c>
      <c r="X47" s="227" t="s">
        <v>130</v>
      </c>
      <c r="Y47" s="217"/>
      <c r="Z47" s="217"/>
      <c r="AA47" s="217"/>
      <c r="AB47" s="217"/>
      <c r="AC47" s="217"/>
      <c r="AD47" s="217"/>
      <c r="AE47" s="217"/>
      <c r="AF47" s="217"/>
      <c r="AG47" s="217" t="s">
        <v>150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">
      <c r="A48" s="245">
        <v>25</v>
      </c>
      <c r="B48" s="246" t="s">
        <v>198</v>
      </c>
      <c r="C48" s="259" t="s">
        <v>199</v>
      </c>
      <c r="D48" s="247" t="s">
        <v>197</v>
      </c>
      <c r="E48" s="248">
        <v>54.72</v>
      </c>
      <c r="F48" s="249"/>
      <c r="G48" s="250">
        <f>ROUND(E48*F48,2)</f>
        <v>0</v>
      </c>
      <c r="H48" s="249"/>
      <c r="I48" s="250">
        <f>ROUND(E48*H48,2)</f>
        <v>0</v>
      </c>
      <c r="J48" s="249"/>
      <c r="K48" s="250">
        <f>ROUND(E48*J48,2)</f>
        <v>0</v>
      </c>
      <c r="L48" s="250">
        <v>21</v>
      </c>
      <c r="M48" s="250">
        <f>G48*(1+L48/100)</f>
        <v>0</v>
      </c>
      <c r="N48" s="250">
        <v>0</v>
      </c>
      <c r="O48" s="250">
        <f>ROUND(E48*N48,2)</f>
        <v>0</v>
      </c>
      <c r="P48" s="250">
        <v>0</v>
      </c>
      <c r="Q48" s="250">
        <f>ROUND(E48*P48,2)</f>
        <v>0</v>
      </c>
      <c r="R48" s="250"/>
      <c r="S48" s="250" t="s">
        <v>128</v>
      </c>
      <c r="T48" s="251" t="s">
        <v>148</v>
      </c>
      <c r="U48" s="227">
        <v>0</v>
      </c>
      <c r="V48" s="227">
        <f>ROUND(E48*U48,2)</f>
        <v>0</v>
      </c>
      <c r="W48" s="227" t="s">
        <v>149</v>
      </c>
      <c r="X48" s="227" t="s">
        <v>130</v>
      </c>
      <c r="Y48" s="217"/>
      <c r="Z48" s="217"/>
      <c r="AA48" s="217"/>
      <c r="AB48" s="217"/>
      <c r="AC48" s="217"/>
      <c r="AD48" s="217"/>
      <c r="AE48" s="217"/>
      <c r="AF48" s="217"/>
      <c r="AG48" s="217" t="s">
        <v>150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">
      <c r="A49" s="245">
        <v>26</v>
      </c>
      <c r="B49" s="246" t="s">
        <v>200</v>
      </c>
      <c r="C49" s="259" t="s">
        <v>201</v>
      </c>
      <c r="D49" s="247" t="s">
        <v>197</v>
      </c>
      <c r="E49" s="248">
        <v>57.43</v>
      </c>
      <c r="F49" s="249"/>
      <c r="G49" s="250">
        <f>ROUND(E49*F49,2)</f>
        <v>0</v>
      </c>
      <c r="H49" s="249"/>
      <c r="I49" s="250">
        <f>ROUND(E49*H49,2)</f>
        <v>0</v>
      </c>
      <c r="J49" s="249"/>
      <c r="K49" s="250">
        <f>ROUND(E49*J49,2)</f>
        <v>0</v>
      </c>
      <c r="L49" s="250">
        <v>21</v>
      </c>
      <c r="M49" s="250">
        <f>G49*(1+L49/100)</f>
        <v>0</v>
      </c>
      <c r="N49" s="250">
        <v>0</v>
      </c>
      <c r="O49" s="250">
        <f>ROUND(E49*N49,2)</f>
        <v>0</v>
      </c>
      <c r="P49" s="250">
        <v>0</v>
      </c>
      <c r="Q49" s="250">
        <f>ROUND(E49*P49,2)</f>
        <v>0</v>
      </c>
      <c r="R49" s="250"/>
      <c r="S49" s="250" t="s">
        <v>128</v>
      </c>
      <c r="T49" s="251" t="s">
        <v>148</v>
      </c>
      <c r="U49" s="227">
        <v>0</v>
      </c>
      <c r="V49" s="227">
        <f>ROUND(E49*U49,2)</f>
        <v>0</v>
      </c>
      <c r="W49" s="227" t="s">
        <v>149</v>
      </c>
      <c r="X49" s="227" t="s">
        <v>130</v>
      </c>
      <c r="Y49" s="217"/>
      <c r="Z49" s="217"/>
      <c r="AA49" s="217"/>
      <c r="AB49" s="217"/>
      <c r="AC49" s="217"/>
      <c r="AD49" s="217"/>
      <c r="AE49" s="217"/>
      <c r="AF49" s="217"/>
      <c r="AG49" s="217" t="s">
        <v>150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">
      <c r="A50" s="245">
        <v>27</v>
      </c>
      <c r="B50" s="246" t="s">
        <v>202</v>
      </c>
      <c r="C50" s="259" t="s">
        <v>203</v>
      </c>
      <c r="D50" s="247" t="s">
        <v>179</v>
      </c>
      <c r="E50" s="248">
        <v>6</v>
      </c>
      <c r="F50" s="249"/>
      <c r="G50" s="250">
        <f>ROUND(E50*F50,2)</f>
        <v>0</v>
      </c>
      <c r="H50" s="249"/>
      <c r="I50" s="250">
        <f>ROUND(E50*H50,2)</f>
        <v>0</v>
      </c>
      <c r="J50" s="249"/>
      <c r="K50" s="250">
        <f>ROUND(E50*J50,2)</f>
        <v>0</v>
      </c>
      <c r="L50" s="250">
        <v>21</v>
      </c>
      <c r="M50" s="250">
        <f>G50*(1+L50/100)</f>
        <v>0</v>
      </c>
      <c r="N50" s="250">
        <v>0</v>
      </c>
      <c r="O50" s="250">
        <f>ROUND(E50*N50,2)</f>
        <v>0</v>
      </c>
      <c r="P50" s="250">
        <v>0</v>
      </c>
      <c r="Q50" s="250">
        <f>ROUND(E50*P50,2)</f>
        <v>0</v>
      </c>
      <c r="R50" s="250"/>
      <c r="S50" s="250" t="s">
        <v>128</v>
      </c>
      <c r="T50" s="251" t="s">
        <v>148</v>
      </c>
      <c r="U50" s="227">
        <v>0</v>
      </c>
      <c r="V50" s="227">
        <f>ROUND(E50*U50,2)</f>
        <v>0</v>
      </c>
      <c r="W50" s="227" t="s">
        <v>149</v>
      </c>
      <c r="X50" s="227" t="s">
        <v>130</v>
      </c>
      <c r="Y50" s="217"/>
      <c r="Z50" s="217"/>
      <c r="AA50" s="217"/>
      <c r="AB50" s="217"/>
      <c r="AC50" s="217"/>
      <c r="AD50" s="217"/>
      <c r="AE50" s="217"/>
      <c r="AF50" s="217"/>
      <c r="AG50" s="217" t="s">
        <v>150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45">
        <v>28</v>
      </c>
      <c r="B51" s="246" t="s">
        <v>204</v>
      </c>
      <c r="C51" s="259" t="s">
        <v>205</v>
      </c>
      <c r="D51" s="247" t="s">
        <v>197</v>
      </c>
      <c r="E51" s="248">
        <v>36</v>
      </c>
      <c r="F51" s="249"/>
      <c r="G51" s="250">
        <f>ROUND(E51*F51,2)</f>
        <v>0</v>
      </c>
      <c r="H51" s="249"/>
      <c r="I51" s="250">
        <f>ROUND(E51*H51,2)</f>
        <v>0</v>
      </c>
      <c r="J51" s="249"/>
      <c r="K51" s="250">
        <f>ROUND(E51*J51,2)</f>
        <v>0</v>
      </c>
      <c r="L51" s="250">
        <v>21</v>
      </c>
      <c r="M51" s="250">
        <f>G51*(1+L51/100)</f>
        <v>0</v>
      </c>
      <c r="N51" s="250">
        <v>0</v>
      </c>
      <c r="O51" s="250">
        <f>ROUND(E51*N51,2)</f>
        <v>0</v>
      </c>
      <c r="P51" s="250">
        <v>0</v>
      </c>
      <c r="Q51" s="250">
        <f>ROUND(E51*P51,2)</f>
        <v>0</v>
      </c>
      <c r="R51" s="250"/>
      <c r="S51" s="250" t="s">
        <v>128</v>
      </c>
      <c r="T51" s="251" t="s">
        <v>148</v>
      </c>
      <c r="U51" s="227">
        <v>0</v>
      </c>
      <c r="V51" s="227">
        <f>ROUND(E51*U51,2)</f>
        <v>0</v>
      </c>
      <c r="W51" s="227" t="s">
        <v>149</v>
      </c>
      <c r="X51" s="227" t="s">
        <v>130</v>
      </c>
      <c r="Y51" s="217"/>
      <c r="Z51" s="217"/>
      <c r="AA51" s="217"/>
      <c r="AB51" s="217"/>
      <c r="AC51" s="217"/>
      <c r="AD51" s="217"/>
      <c r="AE51" s="217"/>
      <c r="AF51" s="217"/>
      <c r="AG51" s="217" t="s">
        <v>150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ht="22.5" outlineLevel="1" x14ac:dyDescent="0.2">
      <c r="A52" s="245">
        <v>29</v>
      </c>
      <c r="B52" s="246" t="s">
        <v>206</v>
      </c>
      <c r="C52" s="259" t="s">
        <v>207</v>
      </c>
      <c r="D52" s="247" t="s">
        <v>197</v>
      </c>
      <c r="E52" s="248">
        <v>9</v>
      </c>
      <c r="F52" s="249"/>
      <c r="G52" s="250">
        <f>ROUND(E52*F52,2)</f>
        <v>0</v>
      </c>
      <c r="H52" s="249"/>
      <c r="I52" s="250">
        <f>ROUND(E52*H52,2)</f>
        <v>0</v>
      </c>
      <c r="J52" s="249"/>
      <c r="K52" s="250">
        <f>ROUND(E52*J52,2)</f>
        <v>0</v>
      </c>
      <c r="L52" s="250">
        <v>21</v>
      </c>
      <c r="M52" s="250">
        <f>G52*(1+L52/100)</f>
        <v>0</v>
      </c>
      <c r="N52" s="250">
        <v>0</v>
      </c>
      <c r="O52" s="250">
        <f>ROUND(E52*N52,2)</f>
        <v>0</v>
      </c>
      <c r="P52" s="250">
        <v>0</v>
      </c>
      <c r="Q52" s="250">
        <f>ROUND(E52*P52,2)</f>
        <v>0</v>
      </c>
      <c r="R52" s="250"/>
      <c r="S52" s="250" t="s">
        <v>128</v>
      </c>
      <c r="T52" s="251" t="s">
        <v>148</v>
      </c>
      <c r="U52" s="227">
        <v>0</v>
      </c>
      <c r="V52" s="227">
        <f>ROUND(E52*U52,2)</f>
        <v>0</v>
      </c>
      <c r="W52" s="227" t="s">
        <v>149</v>
      </c>
      <c r="X52" s="227" t="s">
        <v>130</v>
      </c>
      <c r="Y52" s="217"/>
      <c r="Z52" s="217"/>
      <c r="AA52" s="217"/>
      <c r="AB52" s="217"/>
      <c r="AC52" s="217"/>
      <c r="AD52" s="217"/>
      <c r="AE52" s="217"/>
      <c r="AF52" s="217"/>
      <c r="AG52" s="217" t="s">
        <v>150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ht="22.5" outlineLevel="1" x14ac:dyDescent="0.2">
      <c r="A53" s="245">
        <v>30</v>
      </c>
      <c r="B53" s="246" t="s">
        <v>208</v>
      </c>
      <c r="C53" s="259" t="s">
        <v>209</v>
      </c>
      <c r="D53" s="247" t="s">
        <v>179</v>
      </c>
      <c r="E53" s="248">
        <v>6</v>
      </c>
      <c r="F53" s="249"/>
      <c r="G53" s="250">
        <f>ROUND(E53*F53,2)</f>
        <v>0</v>
      </c>
      <c r="H53" s="249"/>
      <c r="I53" s="250">
        <f>ROUND(E53*H53,2)</f>
        <v>0</v>
      </c>
      <c r="J53" s="249"/>
      <c r="K53" s="250">
        <f>ROUND(E53*J53,2)</f>
        <v>0</v>
      </c>
      <c r="L53" s="250">
        <v>21</v>
      </c>
      <c r="M53" s="250">
        <f>G53*(1+L53/100)</f>
        <v>0</v>
      </c>
      <c r="N53" s="250">
        <v>0</v>
      </c>
      <c r="O53" s="250">
        <f>ROUND(E53*N53,2)</f>
        <v>0</v>
      </c>
      <c r="P53" s="250">
        <v>0</v>
      </c>
      <c r="Q53" s="250">
        <f>ROUND(E53*P53,2)</f>
        <v>0</v>
      </c>
      <c r="R53" s="250"/>
      <c r="S53" s="250" t="s">
        <v>128</v>
      </c>
      <c r="T53" s="251" t="s">
        <v>148</v>
      </c>
      <c r="U53" s="227">
        <v>0</v>
      </c>
      <c r="V53" s="227">
        <f>ROUND(E53*U53,2)</f>
        <v>0</v>
      </c>
      <c r="W53" s="227" t="s">
        <v>149</v>
      </c>
      <c r="X53" s="227" t="s">
        <v>130</v>
      </c>
      <c r="Y53" s="217"/>
      <c r="Z53" s="217"/>
      <c r="AA53" s="217"/>
      <c r="AB53" s="217"/>
      <c r="AC53" s="217"/>
      <c r="AD53" s="217"/>
      <c r="AE53" s="217"/>
      <c r="AF53" s="217"/>
      <c r="AG53" s="217" t="s">
        <v>150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">
      <c r="A54" s="245">
        <v>31</v>
      </c>
      <c r="B54" s="246" t="s">
        <v>210</v>
      </c>
      <c r="C54" s="259" t="s">
        <v>211</v>
      </c>
      <c r="D54" s="247" t="s">
        <v>197</v>
      </c>
      <c r="E54" s="248">
        <v>7.28</v>
      </c>
      <c r="F54" s="249"/>
      <c r="G54" s="250">
        <f>ROUND(E54*F54,2)</f>
        <v>0</v>
      </c>
      <c r="H54" s="249"/>
      <c r="I54" s="250">
        <f>ROUND(E54*H54,2)</f>
        <v>0</v>
      </c>
      <c r="J54" s="249"/>
      <c r="K54" s="250">
        <f>ROUND(E54*J54,2)</f>
        <v>0</v>
      </c>
      <c r="L54" s="250">
        <v>21</v>
      </c>
      <c r="M54" s="250">
        <f>G54*(1+L54/100)</f>
        <v>0</v>
      </c>
      <c r="N54" s="250">
        <v>0</v>
      </c>
      <c r="O54" s="250">
        <f>ROUND(E54*N54,2)</f>
        <v>0</v>
      </c>
      <c r="P54" s="250">
        <v>0</v>
      </c>
      <c r="Q54" s="250">
        <f>ROUND(E54*P54,2)</f>
        <v>0</v>
      </c>
      <c r="R54" s="250"/>
      <c r="S54" s="250" t="s">
        <v>128</v>
      </c>
      <c r="T54" s="251" t="s">
        <v>148</v>
      </c>
      <c r="U54" s="227">
        <v>0</v>
      </c>
      <c r="V54" s="227">
        <f>ROUND(E54*U54,2)</f>
        <v>0</v>
      </c>
      <c r="W54" s="227" t="s">
        <v>149</v>
      </c>
      <c r="X54" s="227" t="s">
        <v>130</v>
      </c>
      <c r="Y54" s="217"/>
      <c r="Z54" s="217"/>
      <c r="AA54" s="217"/>
      <c r="AB54" s="217"/>
      <c r="AC54" s="217"/>
      <c r="AD54" s="217"/>
      <c r="AE54" s="217"/>
      <c r="AF54" s="217"/>
      <c r="AG54" s="217" t="s">
        <v>150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1" x14ac:dyDescent="0.2">
      <c r="A55" s="245">
        <v>32</v>
      </c>
      <c r="B55" s="246" t="s">
        <v>212</v>
      </c>
      <c r="C55" s="259" t="s">
        <v>213</v>
      </c>
      <c r="D55" s="247" t="s">
        <v>197</v>
      </c>
      <c r="E55" s="248">
        <v>27.7</v>
      </c>
      <c r="F55" s="249"/>
      <c r="G55" s="250">
        <f>ROUND(E55*F55,2)</f>
        <v>0</v>
      </c>
      <c r="H55" s="249"/>
      <c r="I55" s="250">
        <f>ROUND(E55*H55,2)</f>
        <v>0</v>
      </c>
      <c r="J55" s="249"/>
      <c r="K55" s="250">
        <f>ROUND(E55*J55,2)</f>
        <v>0</v>
      </c>
      <c r="L55" s="250">
        <v>21</v>
      </c>
      <c r="M55" s="250">
        <f>G55*(1+L55/100)</f>
        <v>0</v>
      </c>
      <c r="N55" s="250">
        <v>0</v>
      </c>
      <c r="O55" s="250">
        <f>ROUND(E55*N55,2)</f>
        <v>0</v>
      </c>
      <c r="P55" s="250">
        <v>0</v>
      </c>
      <c r="Q55" s="250">
        <f>ROUND(E55*P55,2)</f>
        <v>0</v>
      </c>
      <c r="R55" s="250"/>
      <c r="S55" s="250" t="s">
        <v>128</v>
      </c>
      <c r="T55" s="251" t="s">
        <v>148</v>
      </c>
      <c r="U55" s="227">
        <v>0</v>
      </c>
      <c r="V55" s="227">
        <f>ROUND(E55*U55,2)</f>
        <v>0</v>
      </c>
      <c r="W55" s="227" t="s">
        <v>149</v>
      </c>
      <c r="X55" s="227" t="s">
        <v>130</v>
      </c>
      <c r="Y55" s="217"/>
      <c r="Z55" s="217"/>
      <c r="AA55" s="217"/>
      <c r="AB55" s="217"/>
      <c r="AC55" s="217"/>
      <c r="AD55" s="217"/>
      <c r="AE55" s="217"/>
      <c r="AF55" s="217"/>
      <c r="AG55" s="217" t="s">
        <v>131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">
      <c r="A56" s="245">
        <v>33</v>
      </c>
      <c r="B56" s="246" t="s">
        <v>214</v>
      </c>
      <c r="C56" s="259" t="s">
        <v>215</v>
      </c>
      <c r="D56" s="247" t="s">
        <v>147</v>
      </c>
      <c r="E56" s="248">
        <v>539.97</v>
      </c>
      <c r="F56" s="249"/>
      <c r="G56" s="250">
        <f>ROUND(E56*F56,2)</f>
        <v>0</v>
      </c>
      <c r="H56" s="249"/>
      <c r="I56" s="250">
        <f>ROUND(E56*H56,2)</f>
        <v>0</v>
      </c>
      <c r="J56" s="249"/>
      <c r="K56" s="250">
        <f>ROUND(E56*J56,2)</f>
        <v>0</v>
      </c>
      <c r="L56" s="250">
        <v>21</v>
      </c>
      <c r="M56" s="250">
        <f>G56*(1+L56/100)</f>
        <v>0</v>
      </c>
      <c r="N56" s="250">
        <v>0</v>
      </c>
      <c r="O56" s="250">
        <f>ROUND(E56*N56,2)</f>
        <v>0</v>
      </c>
      <c r="P56" s="250">
        <v>0</v>
      </c>
      <c r="Q56" s="250">
        <f>ROUND(E56*P56,2)</f>
        <v>0</v>
      </c>
      <c r="R56" s="250"/>
      <c r="S56" s="250" t="s">
        <v>128</v>
      </c>
      <c r="T56" s="251" t="s">
        <v>148</v>
      </c>
      <c r="U56" s="227">
        <v>0</v>
      </c>
      <c r="V56" s="227">
        <f>ROUND(E56*U56,2)</f>
        <v>0</v>
      </c>
      <c r="W56" s="227" t="s">
        <v>149</v>
      </c>
      <c r="X56" s="227" t="s">
        <v>130</v>
      </c>
      <c r="Y56" s="217"/>
      <c r="Z56" s="217"/>
      <c r="AA56" s="217"/>
      <c r="AB56" s="217"/>
      <c r="AC56" s="217"/>
      <c r="AD56" s="217"/>
      <c r="AE56" s="217"/>
      <c r="AF56" s="217"/>
      <c r="AG56" s="217" t="s">
        <v>150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1" x14ac:dyDescent="0.2">
      <c r="A57" s="245">
        <v>34</v>
      </c>
      <c r="B57" s="246" t="s">
        <v>216</v>
      </c>
      <c r="C57" s="259" t="s">
        <v>217</v>
      </c>
      <c r="D57" s="247" t="s">
        <v>218</v>
      </c>
      <c r="E57" s="248">
        <v>50.683030000000002</v>
      </c>
      <c r="F57" s="249"/>
      <c r="G57" s="250">
        <f>ROUND(E57*F57,2)</f>
        <v>0</v>
      </c>
      <c r="H57" s="249"/>
      <c r="I57" s="250">
        <f>ROUND(E57*H57,2)</f>
        <v>0</v>
      </c>
      <c r="J57" s="249"/>
      <c r="K57" s="250">
        <f>ROUND(E57*J57,2)</f>
        <v>0</v>
      </c>
      <c r="L57" s="250">
        <v>21</v>
      </c>
      <c r="M57" s="250">
        <f>G57*(1+L57/100)</f>
        <v>0</v>
      </c>
      <c r="N57" s="250">
        <v>0</v>
      </c>
      <c r="O57" s="250">
        <f>ROUND(E57*N57,2)</f>
        <v>0</v>
      </c>
      <c r="P57" s="250">
        <v>0</v>
      </c>
      <c r="Q57" s="250">
        <f>ROUND(E57*P57,2)</f>
        <v>0</v>
      </c>
      <c r="R57" s="250"/>
      <c r="S57" s="250" t="s">
        <v>128</v>
      </c>
      <c r="T57" s="251" t="s">
        <v>148</v>
      </c>
      <c r="U57" s="227">
        <v>0</v>
      </c>
      <c r="V57" s="227">
        <f>ROUND(E57*U57,2)</f>
        <v>0</v>
      </c>
      <c r="W57" s="227" t="s">
        <v>149</v>
      </c>
      <c r="X57" s="227" t="s">
        <v>130</v>
      </c>
      <c r="Y57" s="217"/>
      <c r="Z57" s="217"/>
      <c r="AA57" s="217"/>
      <c r="AB57" s="217"/>
      <c r="AC57" s="217"/>
      <c r="AD57" s="217"/>
      <c r="AE57" s="217"/>
      <c r="AF57" s="217"/>
      <c r="AG57" s="217" t="s">
        <v>150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">
      <c r="A58" s="245">
        <v>35</v>
      </c>
      <c r="B58" s="246" t="s">
        <v>219</v>
      </c>
      <c r="C58" s="259" t="s">
        <v>220</v>
      </c>
      <c r="D58" s="247" t="s">
        <v>218</v>
      </c>
      <c r="E58" s="248">
        <v>50.683030000000002</v>
      </c>
      <c r="F58" s="249"/>
      <c r="G58" s="250">
        <f>ROUND(E58*F58,2)</f>
        <v>0</v>
      </c>
      <c r="H58" s="249"/>
      <c r="I58" s="250">
        <f>ROUND(E58*H58,2)</f>
        <v>0</v>
      </c>
      <c r="J58" s="249"/>
      <c r="K58" s="250">
        <f>ROUND(E58*J58,2)</f>
        <v>0</v>
      </c>
      <c r="L58" s="250">
        <v>21</v>
      </c>
      <c r="M58" s="250">
        <f>G58*(1+L58/100)</f>
        <v>0</v>
      </c>
      <c r="N58" s="250">
        <v>0</v>
      </c>
      <c r="O58" s="250">
        <f>ROUND(E58*N58,2)</f>
        <v>0</v>
      </c>
      <c r="P58" s="250">
        <v>0</v>
      </c>
      <c r="Q58" s="250">
        <f>ROUND(E58*P58,2)</f>
        <v>0</v>
      </c>
      <c r="R58" s="250"/>
      <c r="S58" s="250" t="s">
        <v>128</v>
      </c>
      <c r="T58" s="251" t="s">
        <v>148</v>
      </c>
      <c r="U58" s="227">
        <v>0</v>
      </c>
      <c r="V58" s="227">
        <f>ROUND(E58*U58,2)</f>
        <v>0</v>
      </c>
      <c r="W58" s="227" t="s">
        <v>149</v>
      </c>
      <c r="X58" s="227" t="s">
        <v>130</v>
      </c>
      <c r="Y58" s="217"/>
      <c r="Z58" s="217"/>
      <c r="AA58" s="217"/>
      <c r="AB58" s="217"/>
      <c r="AC58" s="217"/>
      <c r="AD58" s="217"/>
      <c r="AE58" s="217"/>
      <c r="AF58" s="217"/>
      <c r="AG58" s="217" t="s">
        <v>150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1" x14ac:dyDescent="0.2">
      <c r="A59" s="245">
        <v>36</v>
      </c>
      <c r="B59" s="246" t="s">
        <v>221</v>
      </c>
      <c r="C59" s="259" t="s">
        <v>222</v>
      </c>
      <c r="D59" s="247" t="s">
        <v>218</v>
      </c>
      <c r="E59" s="248">
        <v>506.83030000000002</v>
      </c>
      <c r="F59" s="249"/>
      <c r="G59" s="250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50">
        <v>0</v>
      </c>
      <c r="O59" s="250">
        <f>ROUND(E59*N59,2)</f>
        <v>0</v>
      </c>
      <c r="P59" s="250">
        <v>0</v>
      </c>
      <c r="Q59" s="250">
        <f>ROUND(E59*P59,2)</f>
        <v>0</v>
      </c>
      <c r="R59" s="250"/>
      <c r="S59" s="250" t="s">
        <v>128</v>
      </c>
      <c r="T59" s="251" t="s">
        <v>148</v>
      </c>
      <c r="U59" s="227">
        <v>0</v>
      </c>
      <c r="V59" s="227">
        <f>ROUND(E59*U59,2)</f>
        <v>0</v>
      </c>
      <c r="W59" s="227" t="s">
        <v>149</v>
      </c>
      <c r="X59" s="227" t="s">
        <v>130</v>
      </c>
      <c r="Y59" s="217"/>
      <c r="Z59" s="217"/>
      <c r="AA59" s="217"/>
      <c r="AB59" s="217"/>
      <c r="AC59" s="217"/>
      <c r="AD59" s="217"/>
      <c r="AE59" s="217"/>
      <c r="AF59" s="217"/>
      <c r="AG59" s="217" t="s">
        <v>150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1" x14ac:dyDescent="0.2">
      <c r="A60" s="245">
        <v>37</v>
      </c>
      <c r="B60" s="246" t="s">
        <v>223</v>
      </c>
      <c r="C60" s="259" t="s">
        <v>224</v>
      </c>
      <c r="D60" s="247" t="s">
        <v>218</v>
      </c>
      <c r="E60" s="248">
        <v>50.683030000000002</v>
      </c>
      <c r="F60" s="249"/>
      <c r="G60" s="250">
        <f>ROUND(E60*F60,2)</f>
        <v>0</v>
      </c>
      <c r="H60" s="249"/>
      <c r="I60" s="250">
        <f>ROUND(E60*H60,2)</f>
        <v>0</v>
      </c>
      <c r="J60" s="249"/>
      <c r="K60" s="250">
        <f>ROUND(E60*J60,2)</f>
        <v>0</v>
      </c>
      <c r="L60" s="250">
        <v>21</v>
      </c>
      <c r="M60" s="250">
        <f>G60*(1+L60/100)</f>
        <v>0</v>
      </c>
      <c r="N60" s="250">
        <v>0</v>
      </c>
      <c r="O60" s="250">
        <f>ROUND(E60*N60,2)</f>
        <v>0</v>
      </c>
      <c r="P60" s="250">
        <v>0</v>
      </c>
      <c r="Q60" s="250">
        <f>ROUND(E60*P60,2)</f>
        <v>0</v>
      </c>
      <c r="R60" s="250"/>
      <c r="S60" s="250" t="s">
        <v>128</v>
      </c>
      <c r="T60" s="251" t="s">
        <v>148</v>
      </c>
      <c r="U60" s="227">
        <v>0</v>
      </c>
      <c r="V60" s="227">
        <f>ROUND(E60*U60,2)</f>
        <v>0</v>
      </c>
      <c r="W60" s="227" t="s">
        <v>149</v>
      </c>
      <c r="X60" s="227" t="s">
        <v>130</v>
      </c>
      <c r="Y60" s="217"/>
      <c r="Z60" s="217"/>
      <c r="AA60" s="217"/>
      <c r="AB60" s="217"/>
      <c r="AC60" s="217"/>
      <c r="AD60" s="217"/>
      <c r="AE60" s="217"/>
      <c r="AF60" s="217"/>
      <c r="AG60" s="217" t="s">
        <v>150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1" x14ac:dyDescent="0.2">
      <c r="A61" s="245">
        <v>38</v>
      </c>
      <c r="B61" s="246" t="s">
        <v>225</v>
      </c>
      <c r="C61" s="259" t="s">
        <v>226</v>
      </c>
      <c r="D61" s="247" t="s">
        <v>218</v>
      </c>
      <c r="E61" s="248">
        <v>202.73212000000001</v>
      </c>
      <c r="F61" s="249"/>
      <c r="G61" s="250">
        <f>ROUND(E61*F61,2)</f>
        <v>0</v>
      </c>
      <c r="H61" s="249"/>
      <c r="I61" s="250">
        <f>ROUND(E61*H61,2)</f>
        <v>0</v>
      </c>
      <c r="J61" s="249"/>
      <c r="K61" s="250">
        <f>ROUND(E61*J61,2)</f>
        <v>0</v>
      </c>
      <c r="L61" s="250">
        <v>21</v>
      </c>
      <c r="M61" s="250">
        <f>G61*(1+L61/100)</f>
        <v>0</v>
      </c>
      <c r="N61" s="250">
        <v>0</v>
      </c>
      <c r="O61" s="250">
        <f>ROUND(E61*N61,2)</f>
        <v>0</v>
      </c>
      <c r="P61" s="250">
        <v>0</v>
      </c>
      <c r="Q61" s="250">
        <f>ROUND(E61*P61,2)</f>
        <v>0</v>
      </c>
      <c r="R61" s="250"/>
      <c r="S61" s="250" t="s">
        <v>128</v>
      </c>
      <c r="T61" s="251" t="s">
        <v>148</v>
      </c>
      <c r="U61" s="227">
        <v>0</v>
      </c>
      <c r="V61" s="227">
        <f>ROUND(E61*U61,2)</f>
        <v>0</v>
      </c>
      <c r="W61" s="227" t="s">
        <v>149</v>
      </c>
      <c r="X61" s="227" t="s">
        <v>130</v>
      </c>
      <c r="Y61" s="217"/>
      <c r="Z61" s="217"/>
      <c r="AA61" s="217"/>
      <c r="AB61" s="217"/>
      <c r="AC61" s="217"/>
      <c r="AD61" s="217"/>
      <c r="AE61" s="217"/>
      <c r="AF61" s="217"/>
      <c r="AG61" s="217" t="s">
        <v>150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">
      <c r="A62" s="245">
        <v>39</v>
      </c>
      <c r="B62" s="246" t="s">
        <v>227</v>
      </c>
      <c r="C62" s="259" t="s">
        <v>228</v>
      </c>
      <c r="D62" s="247" t="s">
        <v>218</v>
      </c>
      <c r="E62" s="248">
        <v>50.683030000000002</v>
      </c>
      <c r="F62" s="249"/>
      <c r="G62" s="250">
        <f>ROUND(E62*F62,2)</f>
        <v>0</v>
      </c>
      <c r="H62" s="249"/>
      <c r="I62" s="250">
        <f>ROUND(E62*H62,2)</f>
        <v>0</v>
      </c>
      <c r="J62" s="249"/>
      <c r="K62" s="250">
        <f>ROUND(E62*J62,2)</f>
        <v>0</v>
      </c>
      <c r="L62" s="250">
        <v>21</v>
      </c>
      <c r="M62" s="250">
        <f>G62*(1+L62/100)</f>
        <v>0</v>
      </c>
      <c r="N62" s="250">
        <v>0</v>
      </c>
      <c r="O62" s="250">
        <f>ROUND(E62*N62,2)</f>
        <v>0</v>
      </c>
      <c r="P62" s="250">
        <v>0</v>
      </c>
      <c r="Q62" s="250">
        <f>ROUND(E62*P62,2)</f>
        <v>0</v>
      </c>
      <c r="R62" s="250"/>
      <c r="S62" s="250" t="s">
        <v>128</v>
      </c>
      <c r="T62" s="251" t="s">
        <v>129</v>
      </c>
      <c r="U62" s="227">
        <v>0</v>
      </c>
      <c r="V62" s="227">
        <f>ROUND(E62*U62,2)</f>
        <v>0</v>
      </c>
      <c r="W62" s="227" t="s">
        <v>149</v>
      </c>
      <c r="X62" s="227" t="s">
        <v>130</v>
      </c>
      <c r="Y62" s="217"/>
      <c r="Z62" s="217"/>
      <c r="AA62" s="217"/>
      <c r="AB62" s="217"/>
      <c r="AC62" s="217"/>
      <c r="AD62" s="217"/>
      <c r="AE62" s="217"/>
      <c r="AF62" s="217"/>
      <c r="AG62" s="217" t="s">
        <v>150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x14ac:dyDescent="0.2">
      <c r="A63" s="232" t="s">
        <v>125</v>
      </c>
      <c r="B63" s="233" t="s">
        <v>77</v>
      </c>
      <c r="C63" s="256" t="s">
        <v>78</v>
      </c>
      <c r="D63" s="234"/>
      <c r="E63" s="235"/>
      <c r="F63" s="236"/>
      <c r="G63" s="236">
        <f>SUMIF(AG64:AG65,"&lt;&gt;NOR",G64:G65)</f>
        <v>0</v>
      </c>
      <c r="H63" s="236"/>
      <c r="I63" s="236">
        <f>SUM(I64:I65)</f>
        <v>0</v>
      </c>
      <c r="J63" s="236"/>
      <c r="K63" s="236">
        <f>SUM(K64:K65)</f>
        <v>0</v>
      </c>
      <c r="L63" s="236"/>
      <c r="M63" s="236">
        <f>SUM(M64:M65)</f>
        <v>0</v>
      </c>
      <c r="N63" s="236"/>
      <c r="O63" s="236">
        <f>SUM(O64:O65)</f>
        <v>0</v>
      </c>
      <c r="P63" s="236"/>
      <c r="Q63" s="236">
        <f>SUM(Q64:Q65)</f>
        <v>0</v>
      </c>
      <c r="R63" s="236"/>
      <c r="S63" s="236"/>
      <c r="T63" s="237"/>
      <c r="U63" s="231"/>
      <c r="V63" s="231">
        <f>SUM(V64:V65)</f>
        <v>224.97</v>
      </c>
      <c r="W63" s="231"/>
      <c r="X63" s="231"/>
      <c r="AG63" t="s">
        <v>126</v>
      </c>
    </row>
    <row r="64" spans="1:60" ht="33.75" outlineLevel="1" x14ac:dyDescent="0.2">
      <c r="A64" s="238">
        <v>40</v>
      </c>
      <c r="B64" s="239" t="s">
        <v>229</v>
      </c>
      <c r="C64" s="257" t="s">
        <v>230</v>
      </c>
      <c r="D64" s="240" t="s">
        <v>218</v>
      </c>
      <c r="E64" s="241">
        <v>71.42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3">
        <v>0</v>
      </c>
      <c r="O64" s="243">
        <f>ROUND(E64*N64,2)</f>
        <v>0</v>
      </c>
      <c r="P64" s="243">
        <v>0</v>
      </c>
      <c r="Q64" s="243">
        <f>ROUND(E64*P64,2)</f>
        <v>0</v>
      </c>
      <c r="R64" s="243" t="s">
        <v>231</v>
      </c>
      <c r="S64" s="243" t="s">
        <v>173</v>
      </c>
      <c r="T64" s="244" t="s">
        <v>173</v>
      </c>
      <c r="U64" s="227">
        <v>3.15</v>
      </c>
      <c r="V64" s="227">
        <f>ROUND(E64*U64,2)</f>
        <v>224.97</v>
      </c>
      <c r="W64" s="227"/>
      <c r="X64" s="227" t="s">
        <v>130</v>
      </c>
      <c r="Y64" s="217"/>
      <c r="Z64" s="217"/>
      <c r="AA64" s="217"/>
      <c r="AB64" s="217"/>
      <c r="AC64" s="217"/>
      <c r="AD64" s="217"/>
      <c r="AE64" s="217"/>
      <c r="AF64" s="217"/>
      <c r="AG64" s="217" t="s">
        <v>150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1" x14ac:dyDescent="0.2">
      <c r="A65" s="224"/>
      <c r="B65" s="225"/>
      <c r="C65" s="260" t="s">
        <v>232</v>
      </c>
      <c r="D65" s="252"/>
      <c r="E65" s="252"/>
      <c r="F65" s="252"/>
      <c r="G65" s="252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17"/>
      <c r="Z65" s="217"/>
      <c r="AA65" s="217"/>
      <c r="AB65" s="217"/>
      <c r="AC65" s="217"/>
      <c r="AD65" s="217"/>
      <c r="AE65" s="217"/>
      <c r="AF65" s="217"/>
      <c r="AG65" s="217" t="s">
        <v>233</v>
      </c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x14ac:dyDescent="0.2">
      <c r="A66" s="232" t="s">
        <v>125</v>
      </c>
      <c r="B66" s="233" t="s">
        <v>79</v>
      </c>
      <c r="C66" s="256" t="s">
        <v>80</v>
      </c>
      <c r="D66" s="234"/>
      <c r="E66" s="235"/>
      <c r="F66" s="236"/>
      <c r="G66" s="236">
        <f>SUMIF(AG67:AG91,"&lt;&gt;NOR",G67:G91)</f>
        <v>0</v>
      </c>
      <c r="H66" s="236"/>
      <c r="I66" s="236">
        <f>SUM(I67:I91)</f>
        <v>0</v>
      </c>
      <c r="J66" s="236"/>
      <c r="K66" s="236">
        <f>SUM(K67:K91)</f>
        <v>0</v>
      </c>
      <c r="L66" s="236"/>
      <c r="M66" s="236">
        <f>SUM(M67:M91)</f>
        <v>0</v>
      </c>
      <c r="N66" s="236"/>
      <c r="O66" s="236">
        <f>SUM(O67:O91)</f>
        <v>0</v>
      </c>
      <c r="P66" s="236"/>
      <c r="Q66" s="236">
        <f>SUM(Q67:Q91)</f>
        <v>0</v>
      </c>
      <c r="R66" s="236"/>
      <c r="S66" s="236"/>
      <c r="T66" s="237"/>
      <c r="U66" s="231"/>
      <c r="V66" s="231">
        <f>SUM(V67:V91)</f>
        <v>0</v>
      </c>
      <c r="W66" s="231"/>
      <c r="X66" s="231"/>
      <c r="AG66" t="s">
        <v>126</v>
      </c>
    </row>
    <row r="67" spans="1:60" outlineLevel="1" x14ac:dyDescent="0.2">
      <c r="A67" s="245">
        <v>41</v>
      </c>
      <c r="B67" s="246" t="s">
        <v>234</v>
      </c>
      <c r="C67" s="259" t="s">
        <v>235</v>
      </c>
      <c r="D67" s="247" t="s">
        <v>147</v>
      </c>
      <c r="E67" s="248">
        <v>465.82</v>
      </c>
      <c r="F67" s="249"/>
      <c r="G67" s="250">
        <f>ROUND(E67*F67,2)</f>
        <v>0</v>
      </c>
      <c r="H67" s="249"/>
      <c r="I67" s="250">
        <f>ROUND(E67*H67,2)</f>
        <v>0</v>
      </c>
      <c r="J67" s="249"/>
      <c r="K67" s="250">
        <f>ROUND(E67*J67,2)</f>
        <v>0</v>
      </c>
      <c r="L67" s="250">
        <v>21</v>
      </c>
      <c r="M67" s="250">
        <f>G67*(1+L67/100)</f>
        <v>0</v>
      </c>
      <c r="N67" s="250">
        <v>0</v>
      </c>
      <c r="O67" s="250">
        <f>ROUND(E67*N67,2)</f>
        <v>0</v>
      </c>
      <c r="P67" s="250">
        <v>0</v>
      </c>
      <c r="Q67" s="250">
        <f>ROUND(E67*P67,2)</f>
        <v>0</v>
      </c>
      <c r="R67" s="250"/>
      <c r="S67" s="250" t="s">
        <v>128</v>
      </c>
      <c r="T67" s="251" t="s">
        <v>148</v>
      </c>
      <c r="U67" s="227">
        <v>0</v>
      </c>
      <c r="V67" s="227">
        <f>ROUND(E67*U67,2)</f>
        <v>0</v>
      </c>
      <c r="W67" s="227" t="s">
        <v>149</v>
      </c>
      <c r="X67" s="227" t="s">
        <v>130</v>
      </c>
      <c r="Y67" s="217"/>
      <c r="Z67" s="217"/>
      <c r="AA67" s="217"/>
      <c r="AB67" s="217"/>
      <c r="AC67" s="217"/>
      <c r="AD67" s="217"/>
      <c r="AE67" s="217"/>
      <c r="AF67" s="217"/>
      <c r="AG67" s="217" t="s">
        <v>236</v>
      </c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">
      <c r="A68" s="245">
        <v>42</v>
      </c>
      <c r="B68" s="246" t="s">
        <v>237</v>
      </c>
      <c r="C68" s="259" t="s">
        <v>238</v>
      </c>
      <c r="D68" s="247" t="s">
        <v>147</v>
      </c>
      <c r="E68" s="248">
        <v>143.21</v>
      </c>
      <c r="F68" s="249"/>
      <c r="G68" s="250">
        <f>ROUND(E68*F68,2)</f>
        <v>0</v>
      </c>
      <c r="H68" s="249"/>
      <c r="I68" s="250">
        <f>ROUND(E68*H68,2)</f>
        <v>0</v>
      </c>
      <c r="J68" s="249"/>
      <c r="K68" s="250">
        <f>ROUND(E68*J68,2)</f>
        <v>0</v>
      </c>
      <c r="L68" s="250">
        <v>21</v>
      </c>
      <c r="M68" s="250">
        <f>G68*(1+L68/100)</f>
        <v>0</v>
      </c>
      <c r="N68" s="250">
        <v>0</v>
      </c>
      <c r="O68" s="250">
        <f>ROUND(E68*N68,2)</f>
        <v>0</v>
      </c>
      <c r="P68" s="250">
        <v>0</v>
      </c>
      <c r="Q68" s="250">
        <f>ROUND(E68*P68,2)</f>
        <v>0</v>
      </c>
      <c r="R68" s="250"/>
      <c r="S68" s="250" t="s">
        <v>128</v>
      </c>
      <c r="T68" s="251" t="s">
        <v>148</v>
      </c>
      <c r="U68" s="227">
        <v>0</v>
      </c>
      <c r="V68" s="227">
        <f>ROUND(E68*U68,2)</f>
        <v>0</v>
      </c>
      <c r="W68" s="227" t="s">
        <v>149</v>
      </c>
      <c r="X68" s="227" t="s">
        <v>130</v>
      </c>
      <c r="Y68" s="217"/>
      <c r="Z68" s="217"/>
      <c r="AA68" s="217"/>
      <c r="AB68" s="217"/>
      <c r="AC68" s="217"/>
      <c r="AD68" s="217"/>
      <c r="AE68" s="217"/>
      <c r="AF68" s="217"/>
      <c r="AG68" s="217" t="s">
        <v>236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1" x14ac:dyDescent="0.2">
      <c r="A69" s="245">
        <v>43</v>
      </c>
      <c r="B69" s="246" t="s">
        <v>239</v>
      </c>
      <c r="C69" s="259" t="s">
        <v>240</v>
      </c>
      <c r="D69" s="247" t="s">
        <v>147</v>
      </c>
      <c r="E69" s="248">
        <v>558.99</v>
      </c>
      <c r="F69" s="249"/>
      <c r="G69" s="250">
        <f>ROUND(E69*F69,2)</f>
        <v>0</v>
      </c>
      <c r="H69" s="249"/>
      <c r="I69" s="250">
        <f>ROUND(E69*H69,2)</f>
        <v>0</v>
      </c>
      <c r="J69" s="249"/>
      <c r="K69" s="250">
        <f>ROUND(E69*J69,2)</f>
        <v>0</v>
      </c>
      <c r="L69" s="250">
        <v>21</v>
      </c>
      <c r="M69" s="250">
        <f>G69*(1+L69/100)</f>
        <v>0</v>
      </c>
      <c r="N69" s="250">
        <v>0</v>
      </c>
      <c r="O69" s="250">
        <f>ROUND(E69*N69,2)</f>
        <v>0</v>
      </c>
      <c r="P69" s="250">
        <v>0</v>
      </c>
      <c r="Q69" s="250">
        <f>ROUND(E69*P69,2)</f>
        <v>0</v>
      </c>
      <c r="R69" s="250"/>
      <c r="S69" s="250" t="s">
        <v>128</v>
      </c>
      <c r="T69" s="251" t="s">
        <v>148</v>
      </c>
      <c r="U69" s="227">
        <v>0</v>
      </c>
      <c r="V69" s="227">
        <f>ROUND(E69*U69,2)</f>
        <v>0</v>
      </c>
      <c r="W69" s="227" t="s">
        <v>149</v>
      </c>
      <c r="X69" s="227" t="s">
        <v>153</v>
      </c>
      <c r="Y69" s="217"/>
      <c r="Z69" s="217"/>
      <c r="AA69" s="217"/>
      <c r="AB69" s="217"/>
      <c r="AC69" s="217"/>
      <c r="AD69" s="217"/>
      <c r="AE69" s="217"/>
      <c r="AF69" s="217"/>
      <c r="AG69" s="217" t="s">
        <v>162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">
      <c r="A70" s="245">
        <v>44</v>
      </c>
      <c r="B70" s="246" t="s">
        <v>241</v>
      </c>
      <c r="C70" s="259" t="s">
        <v>242</v>
      </c>
      <c r="D70" s="247" t="s">
        <v>147</v>
      </c>
      <c r="E70" s="248">
        <v>171.86</v>
      </c>
      <c r="F70" s="249"/>
      <c r="G70" s="250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50">
        <v>0</v>
      </c>
      <c r="O70" s="250">
        <f>ROUND(E70*N70,2)</f>
        <v>0</v>
      </c>
      <c r="P70" s="250">
        <v>0</v>
      </c>
      <c r="Q70" s="250">
        <f>ROUND(E70*P70,2)</f>
        <v>0</v>
      </c>
      <c r="R70" s="250"/>
      <c r="S70" s="250" t="s">
        <v>128</v>
      </c>
      <c r="T70" s="251" t="s">
        <v>148</v>
      </c>
      <c r="U70" s="227">
        <v>0</v>
      </c>
      <c r="V70" s="227">
        <f>ROUND(E70*U70,2)</f>
        <v>0</v>
      </c>
      <c r="W70" s="227" t="s">
        <v>149</v>
      </c>
      <c r="X70" s="227" t="s">
        <v>153</v>
      </c>
      <c r="Y70" s="217"/>
      <c r="Z70" s="217"/>
      <c r="AA70" s="217"/>
      <c r="AB70" s="217"/>
      <c r="AC70" s="217"/>
      <c r="AD70" s="217"/>
      <c r="AE70" s="217"/>
      <c r="AF70" s="217"/>
      <c r="AG70" s="217" t="s">
        <v>162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">
      <c r="A71" s="245">
        <v>45</v>
      </c>
      <c r="B71" s="246" t="s">
        <v>243</v>
      </c>
      <c r="C71" s="259" t="s">
        <v>244</v>
      </c>
      <c r="D71" s="247" t="s">
        <v>179</v>
      </c>
      <c r="E71" s="248">
        <v>389</v>
      </c>
      <c r="F71" s="249"/>
      <c r="G71" s="250">
        <f>ROUND(E71*F71,2)</f>
        <v>0</v>
      </c>
      <c r="H71" s="249"/>
      <c r="I71" s="250">
        <f>ROUND(E71*H71,2)</f>
        <v>0</v>
      </c>
      <c r="J71" s="249"/>
      <c r="K71" s="250">
        <f>ROUND(E71*J71,2)</f>
        <v>0</v>
      </c>
      <c r="L71" s="250">
        <v>21</v>
      </c>
      <c r="M71" s="250">
        <f>G71*(1+L71/100)</f>
        <v>0</v>
      </c>
      <c r="N71" s="250">
        <v>0</v>
      </c>
      <c r="O71" s="250">
        <f>ROUND(E71*N71,2)</f>
        <v>0</v>
      </c>
      <c r="P71" s="250">
        <v>0</v>
      </c>
      <c r="Q71" s="250">
        <f>ROUND(E71*P71,2)</f>
        <v>0</v>
      </c>
      <c r="R71" s="250"/>
      <c r="S71" s="250" t="s">
        <v>128</v>
      </c>
      <c r="T71" s="251" t="s">
        <v>148</v>
      </c>
      <c r="U71" s="227">
        <v>0</v>
      </c>
      <c r="V71" s="227">
        <f>ROUND(E71*U71,2)</f>
        <v>0</v>
      </c>
      <c r="W71" s="227" t="s">
        <v>149</v>
      </c>
      <c r="X71" s="227" t="s">
        <v>130</v>
      </c>
      <c r="Y71" s="217"/>
      <c r="Z71" s="217"/>
      <c r="AA71" s="217"/>
      <c r="AB71" s="217"/>
      <c r="AC71" s="217"/>
      <c r="AD71" s="217"/>
      <c r="AE71" s="217"/>
      <c r="AF71" s="217"/>
      <c r="AG71" s="217" t="s">
        <v>236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">
      <c r="A72" s="245">
        <v>46</v>
      </c>
      <c r="B72" s="246" t="s">
        <v>245</v>
      </c>
      <c r="C72" s="259" t="s">
        <v>246</v>
      </c>
      <c r="D72" s="247" t="s">
        <v>179</v>
      </c>
      <c r="E72" s="248">
        <v>389</v>
      </c>
      <c r="F72" s="249"/>
      <c r="G72" s="250">
        <f>ROUND(E72*F72,2)</f>
        <v>0</v>
      </c>
      <c r="H72" s="249"/>
      <c r="I72" s="250">
        <f>ROUND(E72*H72,2)</f>
        <v>0</v>
      </c>
      <c r="J72" s="249"/>
      <c r="K72" s="250">
        <f>ROUND(E72*J72,2)</f>
        <v>0</v>
      </c>
      <c r="L72" s="250">
        <v>21</v>
      </c>
      <c r="M72" s="250">
        <f>G72*(1+L72/100)</f>
        <v>0</v>
      </c>
      <c r="N72" s="250">
        <v>0</v>
      </c>
      <c r="O72" s="250">
        <f>ROUND(E72*N72,2)</f>
        <v>0</v>
      </c>
      <c r="P72" s="250">
        <v>0</v>
      </c>
      <c r="Q72" s="250">
        <f>ROUND(E72*P72,2)</f>
        <v>0</v>
      </c>
      <c r="R72" s="250"/>
      <c r="S72" s="250" t="s">
        <v>128</v>
      </c>
      <c r="T72" s="251" t="s">
        <v>148</v>
      </c>
      <c r="U72" s="227">
        <v>0</v>
      </c>
      <c r="V72" s="227">
        <f>ROUND(E72*U72,2)</f>
        <v>0</v>
      </c>
      <c r="W72" s="227" t="s">
        <v>149</v>
      </c>
      <c r="X72" s="227" t="s">
        <v>153</v>
      </c>
      <c r="Y72" s="217"/>
      <c r="Z72" s="217"/>
      <c r="AA72" s="217"/>
      <c r="AB72" s="217"/>
      <c r="AC72" s="217"/>
      <c r="AD72" s="217"/>
      <c r="AE72" s="217"/>
      <c r="AF72" s="217"/>
      <c r="AG72" s="217" t="s">
        <v>162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1" x14ac:dyDescent="0.2">
      <c r="A73" s="245">
        <v>47</v>
      </c>
      <c r="B73" s="246" t="s">
        <v>247</v>
      </c>
      <c r="C73" s="259" t="s">
        <v>248</v>
      </c>
      <c r="D73" s="247" t="s">
        <v>179</v>
      </c>
      <c r="E73" s="248">
        <v>76</v>
      </c>
      <c r="F73" s="249"/>
      <c r="G73" s="250">
        <f>ROUND(E73*F73,2)</f>
        <v>0</v>
      </c>
      <c r="H73" s="249"/>
      <c r="I73" s="250">
        <f>ROUND(E73*H73,2)</f>
        <v>0</v>
      </c>
      <c r="J73" s="249"/>
      <c r="K73" s="250">
        <f>ROUND(E73*J73,2)</f>
        <v>0</v>
      </c>
      <c r="L73" s="250">
        <v>21</v>
      </c>
      <c r="M73" s="250">
        <f>G73*(1+L73/100)</f>
        <v>0</v>
      </c>
      <c r="N73" s="250">
        <v>0</v>
      </c>
      <c r="O73" s="250">
        <f>ROUND(E73*N73,2)</f>
        <v>0</v>
      </c>
      <c r="P73" s="250">
        <v>0</v>
      </c>
      <c r="Q73" s="250">
        <f>ROUND(E73*P73,2)</f>
        <v>0</v>
      </c>
      <c r="R73" s="250"/>
      <c r="S73" s="250" t="s">
        <v>128</v>
      </c>
      <c r="T73" s="251" t="s">
        <v>148</v>
      </c>
      <c r="U73" s="227">
        <v>0</v>
      </c>
      <c r="V73" s="227">
        <f>ROUND(E73*U73,2)</f>
        <v>0</v>
      </c>
      <c r="W73" s="227" t="s">
        <v>149</v>
      </c>
      <c r="X73" s="227" t="s">
        <v>130</v>
      </c>
      <c r="Y73" s="217"/>
      <c r="Z73" s="217"/>
      <c r="AA73" s="217"/>
      <c r="AB73" s="217"/>
      <c r="AC73" s="217"/>
      <c r="AD73" s="217"/>
      <c r="AE73" s="217"/>
      <c r="AF73" s="217"/>
      <c r="AG73" s="217" t="s">
        <v>236</v>
      </c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1" x14ac:dyDescent="0.2">
      <c r="A74" s="245">
        <v>48</v>
      </c>
      <c r="B74" s="246" t="s">
        <v>249</v>
      </c>
      <c r="C74" s="259" t="s">
        <v>250</v>
      </c>
      <c r="D74" s="247" t="s">
        <v>179</v>
      </c>
      <c r="E74" s="248">
        <v>38</v>
      </c>
      <c r="F74" s="249"/>
      <c r="G74" s="250">
        <f>ROUND(E74*F74,2)</f>
        <v>0</v>
      </c>
      <c r="H74" s="249"/>
      <c r="I74" s="250">
        <f>ROUND(E74*H74,2)</f>
        <v>0</v>
      </c>
      <c r="J74" s="249"/>
      <c r="K74" s="250">
        <f>ROUND(E74*J74,2)</f>
        <v>0</v>
      </c>
      <c r="L74" s="250">
        <v>21</v>
      </c>
      <c r="M74" s="250">
        <f>G74*(1+L74/100)</f>
        <v>0</v>
      </c>
      <c r="N74" s="250">
        <v>0</v>
      </c>
      <c r="O74" s="250">
        <f>ROUND(E74*N74,2)</f>
        <v>0</v>
      </c>
      <c r="P74" s="250">
        <v>0</v>
      </c>
      <c r="Q74" s="250">
        <f>ROUND(E74*P74,2)</f>
        <v>0</v>
      </c>
      <c r="R74" s="250"/>
      <c r="S74" s="250" t="s">
        <v>128</v>
      </c>
      <c r="T74" s="251" t="s">
        <v>148</v>
      </c>
      <c r="U74" s="227">
        <v>0</v>
      </c>
      <c r="V74" s="227">
        <f>ROUND(E74*U74,2)</f>
        <v>0</v>
      </c>
      <c r="W74" s="227" t="s">
        <v>149</v>
      </c>
      <c r="X74" s="227" t="s">
        <v>153</v>
      </c>
      <c r="Y74" s="217"/>
      <c r="Z74" s="217"/>
      <c r="AA74" s="217"/>
      <c r="AB74" s="217"/>
      <c r="AC74" s="217"/>
      <c r="AD74" s="217"/>
      <c r="AE74" s="217"/>
      <c r="AF74" s="217"/>
      <c r="AG74" s="217" t="s">
        <v>162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1" x14ac:dyDescent="0.2">
      <c r="A75" s="245">
        <v>49</v>
      </c>
      <c r="B75" s="246" t="s">
        <v>251</v>
      </c>
      <c r="C75" s="259" t="s">
        <v>252</v>
      </c>
      <c r="D75" s="247" t="s">
        <v>179</v>
      </c>
      <c r="E75" s="248">
        <v>38</v>
      </c>
      <c r="F75" s="249"/>
      <c r="G75" s="250">
        <f>ROUND(E75*F75,2)</f>
        <v>0</v>
      </c>
      <c r="H75" s="249"/>
      <c r="I75" s="250">
        <f>ROUND(E75*H75,2)</f>
        <v>0</v>
      </c>
      <c r="J75" s="249"/>
      <c r="K75" s="250">
        <f>ROUND(E75*J75,2)</f>
        <v>0</v>
      </c>
      <c r="L75" s="250">
        <v>21</v>
      </c>
      <c r="M75" s="250">
        <f>G75*(1+L75/100)</f>
        <v>0</v>
      </c>
      <c r="N75" s="250">
        <v>0</v>
      </c>
      <c r="O75" s="250">
        <f>ROUND(E75*N75,2)</f>
        <v>0</v>
      </c>
      <c r="P75" s="250">
        <v>0</v>
      </c>
      <c r="Q75" s="250">
        <f>ROUND(E75*P75,2)</f>
        <v>0</v>
      </c>
      <c r="R75" s="250"/>
      <c r="S75" s="250" t="s">
        <v>128</v>
      </c>
      <c r="T75" s="251" t="s">
        <v>148</v>
      </c>
      <c r="U75" s="227">
        <v>0</v>
      </c>
      <c r="V75" s="227">
        <f>ROUND(E75*U75,2)</f>
        <v>0</v>
      </c>
      <c r="W75" s="227" t="s">
        <v>149</v>
      </c>
      <c r="X75" s="227" t="s">
        <v>153</v>
      </c>
      <c r="Y75" s="217"/>
      <c r="Z75" s="217"/>
      <c r="AA75" s="217"/>
      <c r="AB75" s="217"/>
      <c r="AC75" s="217"/>
      <c r="AD75" s="217"/>
      <c r="AE75" s="217"/>
      <c r="AF75" s="217"/>
      <c r="AG75" s="217" t="s">
        <v>162</v>
      </c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 x14ac:dyDescent="0.2">
      <c r="A76" s="245">
        <v>50</v>
      </c>
      <c r="B76" s="246" t="s">
        <v>253</v>
      </c>
      <c r="C76" s="259" t="s">
        <v>254</v>
      </c>
      <c r="D76" s="247" t="s">
        <v>255</v>
      </c>
      <c r="E76" s="248">
        <v>10.31</v>
      </c>
      <c r="F76" s="249"/>
      <c r="G76" s="250">
        <f>ROUND(E76*F76,2)</f>
        <v>0</v>
      </c>
      <c r="H76" s="249"/>
      <c r="I76" s="250">
        <f>ROUND(E76*H76,2)</f>
        <v>0</v>
      </c>
      <c r="J76" s="249"/>
      <c r="K76" s="250">
        <f>ROUND(E76*J76,2)</f>
        <v>0</v>
      </c>
      <c r="L76" s="250">
        <v>21</v>
      </c>
      <c r="M76" s="250">
        <f>G76*(1+L76/100)</f>
        <v>0</v>
      </c>
      <c r="N76" s="250">
        <v>0</v>
      </c>
      <c r="O76" s="250">
        <f>ROUND(E76*N76,2)</f>
        <v>0</v>
      </c>
      <c r="P76" s="250">
        <v>0</v>
      </c>
      <c r="Q76" s="250">
        <f>ROUND(E76*P76,2)</f>
        <v>0</v>
      </c>
      <c r="R76" s="250"/>
      <c r="S76" s="250" t="s">
        <v>128</v>
      </c>
      <c r="T76" s="251" t="s">
        <v>148</v>
      </c>
      <c r="U76" s="227">
        <v>0</v>
      </c>
      <c r="V76" s="227">
        <f>ROUND(E76*U76,2)</f>
        <v>0</v>
      </c>
      <c r="W76" s="227" t="s">
        <v>149</v>
      </c>
      <c r="X76" s="227" t="s">
        <v>153</v>
      </c>
      <c r="Y76" s="217"/>
      <c r="Z76" s="217"/>
      <c r="AA76" s="217"/>
      <c r="AB76" s="217"/>
      <c r="AC76" s="217"/>
      <c r="AD76" s="217"/>
      <c r="AE76" s="217"/>
      <c r="AF76" s="217"/>
      <c r="AG76" s="217" t="s">
        <v>162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1" x14ac:dyDescent="0.2">
      <c r="A77" s="245">
        <v>51</v>
      </c>
      <c r="B77" s="246" t="s">
        <v>256</v>
      </c>
      <c r="C77" s="259" t="s">
        <v>257</v>
      </c>
      <c r="D77" s="247" t="s">
        <v>197</v>
      </c>
      <c r="E77" s="248">
        <v>422.74</v>
      </c>
      <c r="F77" s="249"/>
      <c r="G77" s="250">
        <f>ROUND(E77*F77,2)</f>
        <v>0</v>
      </c>
      <c r="H77" s="249"/>
      <c r="I77" s="250">
        <f>ROUND(E77*H77,2)</f>
        <v>0</v>
      </c>
      <c r="J77" s="249"/>
      <c r="K77" s="250">
        <f>ROUND(E77*J77,2)</f>
        <v>0</v>
      </c>
      <c r="L77" s="250">
        <v>21</v>
      </c>
      <c r="M77" s="250">
        <f>G77*(1+L77/100)</f>
        <v>0</v>
      </c>
      <c r="N77" s="250">
        <v>0</v>
      </c>
      <c r="O77" s="250">
        <f>ROUND(E77*N77,2)</f>
        <v>0</v>
      </c>
      <c r="P77" s="250">
        <v>0</v>
      </c>
      <c r="Q77" s="250">
        <f>ROUND(E77*P77,2)</f>
        <v>0</v>
      </c>
      <c r="R77" s="250"/>
      <c r="S77" s="250" t="s">
        <v>128</v>
      </c>
      <c r="T77" s="251" t="s">
        <v>148</v>
      </c>
      <c r="U77" s="227">
        <v>0</v>
      </c>
      <c r="V77" s="227">
        <f>ROUND(E77*U77,2)</f>
        <v>0</v>
      </c>
      <c r="W77" s="227" t="s">
        <v>149</v>
      </c>
      <c r="X77" s="227" t="s">
        <v>130</v>
      </c>
      <c r="Y77" s="217"/>
      <c r="Z77" s="217"/>
      <c r="AA77" s="217"/>
      <c r="AB77" s="217"/>
      <c r="AC77" s="217"/>
      <c r="AD77" s="217"/>
      <c r="AE77" s="217"/>
      <c r="AF77" s="217"/>
      <c r="AG77" s="217" t="s">
        <v>236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">
      <c r="A78" s="245">
        <v>52</v>
      </c>
      <c r="B78" s="246" t="s">
        <v>258</v>
      </c>
      <c r="C78" s="259" t="s">
        <v>259</v>
      </c>
      <c r="D78" s="247" t="s">
        <v>197</v>
      </c>
      <c r="E78" s="248">
        <v>135.07</v>
      </c>
      <c r="F78" s="249"/>
      <c r="G78" s="250">
        <f>ROUND(E78*F78,2)</f>
        <v>0</v>
      </c>
      <c r="H78" s="249"/>
      <c r="I78" s="250">
        <f>ROUND(E78*H78,2)</f>
        <v>0</v>
      </c>
      <c r="J78" s="249"/>
      <c r="K78" s="250">
        <f>ROUND(E78*J78,2)</f>
        <v>0</v>
      </c>
      <c r="L78" s="250">
        <v>21</v>
      </c>
      <c r="M78" s="250">
        <f>G78*(1+L78/100)</f>
        <v>0</v>
      </c>
      <c r="N78" s="250">
        <v>0</v>
      </c>
      <c r="O78" s="250">
        <f>ROUND(E78*N78,2)</f>
        <v>0</v>
      </c>
      <c r="P78" s="250">
        <v>0</v>
      </c>
      <c r="Q78" s="250">
        <f>ROUND(E78*P78,2)</f>
        <v>0</v>
      </c>
      <c r="R78" s="250"/>
      <c r="S78" s="250" t="s">
        <v>128</v>
      </c>
      <c r="T78" s="251" t="s">
        <v>148</v>
      </c>
      <c r="U78" s="227">
        <v>0</v>
      </c>
      <c r="V78" s="227">
        <f>ROUND(E78*U78,2)</f>
        <v>0</v>
      </c>
      <c r="W78" s="227" t="s">
        <v>149</v>
      </c>
      <c r="X78" s="227" t="s">
        <v>153</v>
      </c>
      <c r="Y78" s="217"/>
      <c r="Z78" s="217"/>
      <c r="AA78" s="217"/>
      <c r="AB78" s="217"/>
      <c r="AC78" s="217"/>
      <c r="AD78" s="217"/>
      <c r="AE78" s="217"/>
      <c r="AF78" s="217"/>
      <c r="AG78" s="217" t="s">
        <v>162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1" x14ac:dyDescent="0.2">
      <c r="A79" s="245">
        <v>53</v>
      </c>
      <c r="B79" s="246" t="s">
        <v>260</v>
      </c>
      <c r="C79" s="259" t="s">
        <v>261</v>
      </c>
      <c r="D79" s="247" t="s">
        <v>197</v>
      </c>
      <c r="E79" s="248">
        <v>14</v>
      </c>
      <c r="F79" s="249"/>
      <c r="G79" s="250">
        <f>ROUND(E79*F79,2)</f>
        <v>0</v>
      </c>
      <c r="H79" s="249"/>
      <c r="I79" s="250">
        <f>ROUND(E79*H79,2)</f>
        <v>0</v>
      </c>
      <c r="J79" s="249"/>
      <c r="K79" s="250">
        <f>ROUND(E79*J79,2)</f>
        <v>0</v>
      </c>
      <c r="L79" s="250">
        <v>21</v>
      </c>
      <c r="M79" s="250">
        <f>G79*(1+L79/100)</f>
        <v>0</v>
      </c>
      <c r="N79" s="250">
        <v>0</v>
      </c>
      <c r="O79" s="250">
        <f>ROUND(E79*N79,2)</f>
        <v>0</v>
      </c>
      <c r="P79" s="250">
        <v>0</v>
      </c>
      <c r="Q79" s="250">
        <f>ROUND(E79*P79,2)</f>
        <v>0</v>
      </c>
      <c r="R79" s="250"/>
      <c r="S79" s="250" t="s">
        <v>128</v>
      </c>
      <c r="T79" s="251" t="s">
        <v>148</v>
      </c>
      <c r="U79" s="227">
        <v>0</v>
      </c>
      <c r="V79" s="227">
        <f>ROUND(E79*U79,2)</f>
        <v>0</v>
      </c>
      <c r="W79" s="227" t="s">
        <v>149</v>
      </c>
      <c r="X79" s="227" t="s">
        <v>153</v>
      </c>
      <c r="Y79" s="217"/>
      <c r="Z79" s="217"/>
      <c r="AA79" s="217"/>
      <c r="AB79" s="217"/>
      <c r="AC79" s="217"/>
      <c r="AD79" s="217"/>
      <c r="AE79" s="217"/>
      <c r="AF79" s="217"/>
      <c r="AG79" s="217" t="s">
        <v>162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">
      <c r="A80" s="245">
        <v>54</v>
      </c>
      <c r="B80" s="246" t="s">
        <v>262</v>
      </c>
      <c r="C80" s="259" t="s">
        <v>263</v>
      </c>
      <c r="D80" s="247" t="s">
        <v>197</v>
      </c>
      <c r="E80" s="248">
        <v>216.24</v>
      </c>
      <c r="F80" s="249"/>
      <c r="G80" s="250">
        <f>ROUND(E80*F80,2)</f>
        <v>0</v>
      </c>
      <c r="H80" s="249"/>
      <c r="I80" s="250">
        <f>ROUND(E80*H80,2)</f>
        <v>0</v>
      </c>
      <c r="J80" s="249"/>
      <c r="K80" s="250">
        <f>ROUND(E80*J80,2)</f>
        <v>0</v>
      </c>
      <c r="L80" s="250">
        <v>21</v>
      </c>
      <c r="M80" s="250">
        <f>G80*(1+L80/100)</f>
        <v>0</v>
      </c>
      <c r="N80" s="250">
        <v>0</v>
      </c>
      <c r="O80" s="250">
        <f>ROUND(E80*N80,2)</f>
        <v>0</v>
      </c>
      <c r="P80" s="250">
        <v>0</v>
      </c>
      <c r="Q80" s="250">
        <f>ROUND(E80*P80,2)</f>
        <v>0</v>
      </c>
      <c r="R80" s="250"/>
      <c r="S80" s="250" t="s">
        <v>128</v>
      </c>
      <c r="T80" s="251" t="s">
        <v>148</v>
      </c>
      <c r="U80" s="227">
        <v>0</v>
      </c>
      <c r="V80" s="227">
        <f>ROUND(E80*U80,2)</f>
        <v>0</v>
      </c>
      <c r="W80" s="227" t="s">
        <v>149</v>
      </c>
      <c r="X80" s="227" t="s">
        <v>153</v>
      </c>
      <c r="Y80" s="217"/>
      <c r="Z80" s="217"/>
      <c r="AA80" s="217"/>
      <c r="AB80" s="217"/>
      <c r="AC80" s="217"/>
      <c r="AD80" s="217"/>
      <c r="AE80" s="217"/>
      <c r="AF80" s="217"/>
      <c r="AG80" s="217" t="s">
        <v>162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1" x14ac:dyDescent="0.2">
      <c r="A81" s="245">
        <v>55</v>
      </c>
      <c r="B81" s="246" t="s">
        <v>264</v>
      </c>
      <c r="C81" s="259" t="s">
        <v>265</v>
      </c>
      <c r="D81" s="247" t="s">
        <v>197</v>
      </c>
      <c r="E81" s="248">
        <v>57.43</v>
      </c>
      <c r="F81" s="249"/>
      <c r="G81" s="250">
        <f>ROUND(E81*F81,2)</f>
        <v>0</v>
      </c>
      <c r="H81" s="249"/>
      <c r="I81" s="250">
        <f>ROUND(E81*H81,2)</f>
        <v>0</v>
      </c>
      <c r="J81" s="249"/>
      <c r="K81" s="250">
        <f>ROUND(E81*J81,2)</f>
        <v>0</v>
      </c>
      <c r="L81" s="250">
        <v>21</v>
      </c>
      <c r="M81" s="250">
        <f>G81*(1+L81/100)</f>
        <v>0</v>
      </c>
      <c r="N81" s="250">
        <v>0</v>
      </c>
      <c r="O81" s="250">
        <f>ROUND(E81*N81,2)</f>
        <v>0</v>
      </c>
      <c r="P81" s="250">
        <v>0</v>
      </c>
      <c r="Q81" s="250">
        <f>ROUND(E81*P81,2)</f>
        <v>0</v>
      </c>
      <c r="R81" s="250"/>
      <c r="S81" s="250" t="s">
        <v>128</v>
      </c>
      <c r="T81" s="251" t="s">
        <v>148</v>
      </c>
      <c r="U81" s="227">
        <v>0</v>
      </c>
      <c r="V81" s="227">
        <f>ROUND(E81*U81,2)</f>
        <v>0</v>
      </c>
      <c r="W81" s="227" t="s">
        <v>149</v>
      </c>
      <c r="X81" s="227" t="s">
        <v>153</v>
      </c>
      <c r="Y81" s="217"/>
      <c r="Z81" s="217"/>
      <c r="AA81" s="217"/>
      <c r="AB81" s="217"/>
      <c r="AC81" s="217"/>
      <c r="AD81" s="217"/>
      <c r="AE81" s="217"/>
      <c r="AF81" s="217"/>
      <c r="AG81" s="217" t="s">
        <v>162</v>
      </c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1" x14ac:dyDescent="0.2">
      <c r="A82" s="245">
        <v>56</v>
      </c>
      <c r="B82" s="246" t="s">
        <v>266</v>
      </c>
      <c r="C82" s="259" t="s">
        <v>267</v>
      </c>
      <c r="D82" s="247" t="s">
        <v>179</v>
      </c>
      <c r="E82" s="248">
        <v>2114</v>
      </c>
      <c r="F82" s="249"/>
      <c r="G82" s="250">
        <f>ROUND(E82*F82,2)</f>
        <v>0</v>
      </c>
      <c r="H82" s="249"/>
      <c r="I82" s="250">
        <f>ROUND(E82*H82,2)</f>
        <v>0</v>
      </c>
      <c r="J82" s="249"/>
      <c r="K82" s="250">
        <f>ROUND(E82*J82,2)</f>
        <v>0</v>
      </c>
      <c r="L82" s="250">
        <v>21</v>
      </c>
      <c r="M82" s="250">
        <f>G82*(1+L82/100)</f>
        <v>0</v>
      </c>
      <c r="N82" s="250">
        <v>0</v>
      </c>
      <c r="O82" s="250">
        <f>ROUND(E82*N82,2)</f>
        <v>0</v>
      </c>
      <c r="P82" s="250">
        <v>0</v>
      </c>
      <c r="Q82" s="250">
        <f>ROUND(E82*P82,2)</f>
        <v>0</v>
      </c>
      <c r="R82" s="250"/>
      <c r="S82" s="250" t="s">
        <v>128</v>
      </c>
      <c r="T82" s="251" t="s">
        <v>148</v>
      </c>
      <c r="U82" s="227">
        <v>0</v>
      </c>
      <c r="V82" s="227">
        <f>ROUND(E82*U82,2)</f>
        <v>0</v>
      </c>
      <c r="W82" s="227" t="s">
        <v>149</v>
      </c>
      <c r="X82" s="227" t="s">
        <v>153</v>
      </c>
      <c r="Y82" s="217"/>
      <c r="Z82" s="217"/>
      <c r="AA82" s="217"/>
      <c r="AB82" s="217"/>
      <c r="AC82" s="217"/>
      <c r="AD82" s="217"/>
      <c r="AE82" s="217"/>
      <c r="AF82" s="217"/>
      <c r="AG82" s="217" t="s">
        <v>162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1" x14ac:dyDescent="0.2">
      <c r="A83" s="245">
        <v>57</v>
      </c>
      <c r="B83" s="246" t="s">
        <v>268</v>
      </c>
      <c r="C83" s="259" t="s">
        <v>269</v>
      </c>
      <c r="D83" s="247" t="s">
        <v>147</v>
      </c>
      <c r="E83" s="248">
        <v>609.03</v>
      </c>
      <c r="F83" s="249"/>
      <c r="G83" s="250">
        <f>ROUND(E83*F83,2)</f>
        <v>0</v>
      </c>
      <c r="H83" s="249"/>
      <c r="I83" s="250">
        <f>ROUND(E83*H83,2)</f>
        <v>0</v>
      </c>
      <c r="J83" s="249"/>
      <c r="K83" s="250">
        <f>ROUND(E83*J83,2)</f>
        <v>0</v>
      </c>
      <c r="L83" s="250">
        <v>21</v>
      </c>
      <c r="M83" s="250">
        <f>G83*(1+L83/100)</f>
        <v>0</v>
      </c>
      <c r="N83" s="250">
        <v>0</v>
      </c>
      <c r="O83" s="250">
        <f>ROUND(E83*N83,2)</f>
        <v>0</v>
      </c>
      <c r="P83" s="250">
        <v>0</v>
      </c>
      <c r="Q83" s="250">
        <f>ROUND(E83*P83,2)</f>
        <v>0</v>
      </c>
      <c r="R83" s="250"/>
      <c r="S83" s="250" t="s">
        <v>128</v>
      </c>
      <c r="T83" s="251" t="s">
        <v>148</v>
      </c>
      <c r="U83" s="227">
        <v>0</v>
      </c>
      <c r="V83" s="227">
        <f>ROUND(E83*U83,2)</f>
        <v>0</v>
      </c>
      <c r="W83" s="227" t="s">
        <v>149</v>
      </c>
      <c r="X83" s="227" t="s">
        <v>130</v>
      </c>
      <c r="Y83" s="217"/>
      <c r="Z83" s="217"/>
      <c r="AA83" s="217"/>
      <c r="AB83" s="217"/>
      <c r="AC83" s="217"/>
      <c r="AD83" s="217"/>
      <c r="AE83" s="217"/>
      <c r="AF83" s="217"/>
      <c r="AG83" s="217" t="s">
        <v>236</v>
      </c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">
      <c r="A84" s="245">
        <v>58</v>
      </c>
      <c r="B84" s="246" t="s">
        <v>270</v>
      </c>
      <c r="C84" s="259" t="s">
        <v>271</v>
      </c>
      <c r="D84" s="247" t="s">
        <v>147</v>
      </c>
      <c r="E84" s="248">
        <v>730.85</v>
      </c>
      <c r="F84" s="249"/>
      <c r="G84" s="250">
        <f>ROUND(E84*F84,2)</f>
        <v>0</v>
      </c>
      <c r="H84" s="249"/>
      <c r="I84" s="250">
        <f>ROUND(E84*H84,2)</f>
        <v>0</v>
      </c>
      <c r="J84" s="249"/>
      <c r="K84" s="250">
        <f>ROUND(E84*J84,2)</f>
        <v>0</v>
      </c>
      <c r="L84" s="250">
        <v>21</v>
      </c>
      <c r="M84" s="250">
        <f>G84*(1+L84/100)</f>
        <v>0</v>
      </c>
      <c r="N84" s="250">
        <v>0</v>
      </c>
      <c r="O84" s="250">
        <f>ROUND(E84*N84,2)</f>
        <v>0</v>
      </c>
      <c r="P84" s="250">
        <v>0</v>
      </c>
      <c r="Q84" s="250">
        <f>ROUND(E84*P84,2)</f>
        <v>0</v>
      </c>
      <c r="R84" s="250"/>
      <c r="S84" s="250" t="s">
        <v>128</v>
      </c>
      <c r="T84" s="251" t="s">
        <v>148</v>
      </c>
      <c r="U84" s="227">
        <v>0</v>
      </c>
      <c r="V84" s="227">
        <f>ROUND(E84*U84,2)</f>
        <v>0</v>
      </c>
      <c r="W84" s="227" t="s">
        <v>149</v>
      </c>
      <c r="X84" s="227" t="s">
        <v>153</v>
      </c>
      <c r="Y84" s="217"/>
      <c r="Z84" s="217"/>
      <c r="AA84" s="217"/>
      <c r="AB84" s="217"/>
      <c r="AC84" s="217"/>
      <c r="AD84" s="217"/>
      <c r="AE84" s="217"/>
      <c r="AF84" s="217"/>
      <c r="AG84" s="217" t="s">
        <v>162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1" x14ac:dyDescent="0.2">
      <c r="A85" s="245">
        <v>59</v>
      </c>
      <c r="B85" s="246" t="s">
        <v>272</v>
      </c>
      <c r="C85" s="259" t="s">
        <v>273</v>
      </c>
      <c r="D85" s="247" t="s">
        <v>147</v>
      </c>
      <c r="E85" s="248">
        <v>72.010000000000005</v>
      </c>
      <c r="F85" s="249"/>
      <c r="G85" s="250">
        <f>ROUND(E85*F85,2)</f>
        <v>0</v>
      </c>
      <c r="H85" s="249"/>
      <c r="I85" s="250">
        <f>ROUND(E85*H85,2)</f>
        <v>0</v>
      </c>
      <c r="J85" s="249"/>
      <c r="K85" s="250">
        <f>ROUND(E85*J85,2)</f>
        <v>0</v>
      </c>
      <c r="L85" s="250">
        <v>21</v>
      </c>
      <c r="M85" s="250">
        <f>G85*(1+L85/100)</f>
        <v>0</v>
      </c>
      <c r="N85" s="250">
        <v>0</v>
      </c>
      <c r="O85" s="250">
        <f>ROUND(E85*N85,2)</f>
        <v>0</v>
      </c>
      <c r="P85" s="250">
        <v>0</v>
      </c>
      <c r="Q85" s="250">
        <f>ROUND(E85*P85,2)</f>
        <v>0</v>
      </c>
      <c r="R85" s="250"/>
      <c r="S85" s="250" t="s">
        <v>128</v>
      </c>
      <c r="T85" s="251" t="s">
        <v>148</v>
      </c>
      <c r="U85" s="227">
        <v>0</v>
      </c>
      <c r="V85" s="227">
        <f>ROUND(E85*U85,2)</f>
        <v>0</v>
      </c>
      <c r="W85" s="227" t="s">
        <v>149</v>
      </c>
      <c r="X85" s="227" t="s">
        <v>130</v>
      </c>
      <c r="Y85" s="217"/>
      <c r="Z85" s="217"/>
      <c r="AA85" s="217"/>
      <c r="AB85" s="217"/>
      <c r="AC85" s="217"/>
      <c r="AD85" s="217"/>
      <c r="AE85" s="217"/>
      <c r="AF85" s="217"/>
      <c r="AG85" s="217" t="s">
        <v>131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1" x14ac:dyDescent="0.2">
      <c r="A86" s="245">
        <v>60</v>
      </c>
      <c r="B86" s="246" t="s">
        <v>274</v>
      </c>
      <c r="C86" s="259" t="s">
        <v>271</v>
      </c>
      <c r="D86" s="247" t="s">
        <v>147</v>
      </c>
      <c r="E86" s="248">
        <v>86.42</v>
      </c>
      <c r="F86" s="249"/>
      <c r="G86" s="250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50">
        <v>0</v>
      </c>
      <c r="O86" s="250">
        <f>ROUND(E86*N86,2)</f>
        <v>0</v>
      </c>
      <c r="P86" s="250">
        <v>0</v>
      </c>
      <c r="Q86" s="250">
        <f>ROUND(E86*P86,2)</f>
        <v>0</v>
      </c>
      <c r="R86" s="250"/>
      <c r="S86" s="250" t="s">
        <v>128</v>
      </c>
      <c r="T86" s="251" t="s">
        <v>148</v>
      </c>
      <c r="U86" s="227">
        <v>0</v>
      </c>
      <c r="V86" s="227">
        <f>ROUND(E86*U86,2)</f>
        <v>0</v>
      </c>
      <c r="W86" s="227" t="s">
        <v>149</v>
      </c>
      <c r="X86" s="227" t="s">
        <v>153</v>
      </c>
      <c r="Y86" s="217"/>
      <c r="Z86" s="217"/>
      <c r="AA86" s="217"/>
      <c r="AB86" s="217"/>
      <c r="AC86" s="217"/>
      <c r="AD86" s="217"/>
      <c r="AE86" s="217"/>
      <c r="AF86" s="217"/>
      <c r="AG86" s="217" t="s">
        <v>162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1" x14ac:dyDescent="0.2">
      <c r="A87" s="245">
        <v>61</v>
      </c>
      <c r="B87" s="246" t="s">
        <v>275</v>
      </c>
      <c r="C87" s="259" t="s">
        <v>276</v>
      </c>
      <c r="D87" s="247" t="s">
        <v>179</v>
      </c>
      <c r="E87" s="248">
        <v>32</v>
      </c>
      <c r="F87" s="249"/>
      <c r="G87" s="250">
        <f>ROUND(E87*F87,2)</f>
        <v>0</v>
      </c>
      <c r="H87" s="249"/>
      <c r="I87" s="250">
        <f>ROUND(E87*H87,2)</f>
        <v>0</v>
      </c>
      <c r="J87" s="249"/>
      <c r="K87" s="250">
        <f>ROUND(E87*J87,2)</f>
        <v>0</v>
      </c>
      <c r="L87" s="250">
        <v>21</v>
      </c>
      <c r="M87" s="250">
        <f>G87*(1+L87/100)</f>
        <v>0</v>
      </c>
      <c r="N87" s="250">
        <v>0</v>
      </c>
      <c r="O87" s="250">
        <f>ROUND(E87*N87,2)</f>
        <v>0</v>
      </c>
      <c r="P87" s="250">
        <v>0</v>
      </c>
      <c r="Q87" s="250">
        <f>ROUND(E87*P87,2)</f>
        <v>0</v>
      </c>
      <c r="R87" s="250"/>
      <c r="S87" s="250" t="s">
        <v>128</v>
      </c>
      <c r="T87" s="251" t="s">
        <v>148</v>
      </c>
      <c r="U87" s="227">
        <v>0</v>
      </c>
      <c r="V87" s="227">
        <f>ROUND(E87*U87,2)</f>
        <v>0</v>
      </c>
      <c r="W87" s="227" t="s">
        <v>149</v>
      </c>
      <c r="X87" s="227" t="s">
        <v>130</v>
      </c>
      <c r="Y87" s="217"/>
      <c r="Z87" s="217"/>
      <c r="AA87" s="217"/>
      <c r="AB87" s="217"/>
      <c r="AC87" s="217"/>
      <c r="AD87" s="217"/>
      <c r="AE87" s="217"/>
      <c r="AF87" s="217"/>
      <c r="AG87" s="217" t="s">
        <v>236</v>
      </c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1" x14ac:dyDescent="0.2">
      <c r="A88" s="245">
        <v>62</v>
      </c>
      <c r="B88" s="246" t="s">
        <v>277</v>
      </c>
      <c r="C88" s="259" t="s">
        <v>278</v>
      </c>
      <c r="D88" s="247" t="s">
        <v>179</v>
      </c>
      <c r="E88" s="248">
        <v>32</v>
      </c>
      <c r="F88" s="249"/>
      <c r="G88" s="250">
        <f>ROUND(E88*F88,2)</f>
        <v>0</v>
      </c>
      <c r="H88" s="249"/>
      <c r="I88" s="250">
        <f>ROUND(E88*H88,2)</f>
        <v>0</v>
      </c>
      <c r="J88" s="249"/>
      <c r="K88" s="250">
        <f>ROUND(E88*J88,2)</f>
        <v>0</v>
      </c>
      <c r="L88" s="250">
        <v>21</v>
      </c>
      <c r="M88" s="250">
        <f>G88*(1+L88/100)</f>
        <v>0</v>
      </c>
      <c r="N88" s="250">
        <v>0</v>
      </c>
      <c r="O88" s="250">
        <f>ROUND(E88*N88,2)</f>
        <v>0</v>
      </c>
      <c r="P88" s="250">
        <v>0</v>
      </c>
      <c r="Q88" s="250">
        <f>ROUND(E88*P88,2)</f>
        <v>0</v>
      </c>
      <c r="R88" s="250"/>
      <c r="S88" s="250" t="s">
        <v>128</v>
      </c>
      <c r="T88" s="251" t="s">
        <v>148</v>
      </c>
      <c r="U88" s="227">
        <v>0</v>
      </c>
      <c r="V88" s="227">
        <f>ROUND(E88*U88,2)</f>
        <v>0</v>
      </c>
      <c r="W88" s="227" t="s">
        <v>149</v>
      </c>
      <c r="X88" s="227" t="s">
        <v>153</v>
      </c>
      <c r="Y88" s="217"/>
      <c r="Z88" s="217"/>
      <c r="AA88" s="217"/>
      <c r="AB88" s="217"/>
      <c r="AC88" s="217"/>
      <c r="AD88" s="217"/>
      <c r="AE88" s="217"/>
      <c r="AF88" s="217"/>
      <c r="AG88" s="217" t="s">
        <v>162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1" x14ac:dyDescent="0.2">
      <c r="A89" s="245">
        <v>63</v>
      </c>
      <c r="B89" s="246" t="s">
        <v>279</v>
      </c>
      <c r="C89" s="259" t="s">
        <v>280</v>
      </c>
      <c r="D89" s="247" t="s">
        <v>179</v>
      </c>
      <c r="E89" s="248">
        <v>2</v>
      </c>
      <c r="F89" s="249"/>
      <c r="G89" s="250">
        <f>ROUND(E89*F89,2)</f>
        <v>0</v>
      </c>
      <c r="H89" s="249"/>
      <c r="I89" s="250">
        <f>ROUND(E89*H89,2)</f>
        <v>0</v>
      </c>
      <c r="J89" s="249"/>
      <c r="K89" s="250">
        <f>ROUND(E89*J89,2)</f>
        <v>0</v>
      </c>
      <c r="L89" s="250">
        <v>21</v>
      </c>
      <c r="M89" s="250">
        <f>G89*(1+L89/100)</f>
        <v>0</v>
      </c>
      <c r="N89" s="250">
        <v>0</v>
      </c>
      <c r="O89" s="250">
        <f>ROUND(E89*N89,2)</f>
        <v>0</v>
      </c>
      <c r="P89" s="250">
        <v>0</v>
      </c>
      <c r="Q89" s="250">
        <f>ROUND(E89*P89,2)</f>
        <v>0</v>
      </c>
      <c r="R89" s="250"/>
      <c r="S89" s="250" t="s">
        <v>128</v>
      </c>
      <c r="T89" s="251" t="s">
        <v>148</v>
      </c>
      <c r="U89" s="227">
        <v>0</v>
      </c>
      <c r="V89" s="227">
        <f>ROUND(E89*U89,2)</f>
        <v>0</v>
      </c>
      <c r="W89" s="227" t="s">
        <v>149</v>
      </c>
      <c r="X89" s="227" t="s">
        <v>153</v>
      </c>
      <c r="Y89" s="217"/>
      <c r="Z89" s="217"/>
      <c r="AA89" s="217"/>
      <c r="AB89" s="217"/>
      <c r="AC89" s="217"/>
      <c r="AD89" s="217"/>
      <c r="AE89" s="217"/>
      <c r="AF89" s="217"/>
      <c r="AG89" s="217" t="s">
        <v>154</v>
      </c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">
      <c r="A90" s="245">
        <v>64</v>
      </c>
      <c r="B90" s="246" t="s">
        <v>281</v>
      </c>
      <c r="C90" s="259" t="s">
        <v>282</v>
      </c>
      <c r="D90" s="247" t="s">
        <v>179</v>
      </c>
      <c r="E90" s="248">
        <v>26</v>
      </c>
      <c r="F90" s="249"/>
      <c r="G90" s="250">
        <f>ROUND(E90*F90,2)</f>
        <v>0</v>
      </c>
      <c r="H90" s="249"/>
      <c r="I90" s="250">
        <f>ROUND(E90*H90,2)</f>
        <v>0</v>
      </c>
      <c r="J90" s="249"/>
      <c r="K90" s="250">
        <f>ROUND(E90*J90,2)</f>
        <v>0</v>
      </c>
      <c r="L90" s="250">
        <v>21</v>
      </c>
      <c r="M90" s="250">
        <f>G90*(1+L90/100)</f>
        <v>0</v>
      </c>
      <c r="N90" s="250">
        <v>0</v>
      </c>
      <c r="O90" s="250">
        <f>ROUND(E90*N90,2)</f>
        <v>0</v>
      </c>
      <c r="P90" s="250">
        <v>0</v>
      </c>
      <c r="Q90" s="250">
        <f>ROUND(E90*P90,2)</f>
        <v>0</v>
      </c>
      <c r="R90" s="250"/>
      <c r="S90" s="250" t="s">
        <v>128</v>
      </c>
      <c r="T90" s="251" t="s">
        <v>148</v>
      </c>
      <c r="U90" s="227">
        <v>0</v>
      </c>
      <c r="V90" s="227">
        <f>ROUND(E90*U90,2)</f>
        <v>0</v>
      </c>
      <c r="W90" s="227" t="s">
        <v>149</v>
      </c>
      <c r="X90" s="227" t="s">
        <v>153</v>
      </c>
      <c r="Y90" s="217"/>
      <c r="Z90" s="217"/>
      <c r="AA90" s="217"/>
      <c r="AB90" s="217"/>
      <c r="AC90" s="217"/>
      <c r="AD90" s="217"/>
      <c r="AE90" s="217"/>
      <c r="AF90" s="217"/>
      <c r="AG90" s="217" t="s">
        <v>162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1" x14ac:dyDescent="0.2">
      <c r="A91" s="245">
        <v>65</v>
      </c>
      <c r="B91" s="246" t="s">
        <v>283</v>
      </c>
      <c r="C91" s="259" t="s">
        <v>284</v>
      </c>
      <c r="D91" s="247" t="s">
        <v>218</v>
      </c>
      <c r="E91" s="248">
        <v>3.13443</v>
      </c>
      <c r="F91" s="249"/>
      <c r="G91" s="250">
        <f>ROUND(E91*F91,2)</f>
        <v>0</v>
      </c>
      <c r="H91" s="249"/>
      <c r="I91" s="250">
        <f>ROUND(E91*H91,2)</f>
        <v>0</v>
      </c>
      <c r="J91" s="249"/>
      <c r="K91" s="250">
        <f>ROUND(E91*J91,2)</f>
        <v>0</v>
      </c>
      <c r="L91" s="250">
        <v>21</v>
      </c>
      <c r="M91" s="250">
        <f>G91*(1+L91/100)</f>
        <v>0</v>
      </c>
      <c r="N91" s="250">
        <v>0</v>
      </c>
      <c r="O91" s="250">
        <f>ROUND(E91*N91,2)</f>
        <v>0</v>
      </c>
      <c r="P91" s="250">
        <v>0</v>
      </c>
      <c r="Q91" s="250">
        <f>ROUND(E91*P91,2)</f>
        <v>0</v>
      </c>
      <c r="R91" s="250"/>
      <c r="S91" s="250" t="s">
        <v>128</v>
      </c>
      <c r="T91" s="251" t="s">
        <v>148</v>
      </c>
      <c r="U91" s="227">
        <v>0</v>
      </c>
      <c r="V91" s="227">
        <f>ROUND(E91*U91,2)</f>
        <v>0</v>
      </c>
      <c r="W91" s="227" t="s">
        <v>149</v>
      </c>
      <c r="X91" s="227" t="s">
        <v>130</v>
      </c>
      <c r="Y91" s="217"/>
      <c r="Z91" s="217"/>
      <c r="AA91" s="217"/>
      <c r="AB91" s="217"/>
      <c r="AC91" s="217"/>
      <c r="AD91" s="217"/>
      <c r="AE91" s="217"/>
      <c r="AF91" s="217"/>
      <c r="AG91" s="217" t="s">
        <v>236</v>
      </c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x14ac:dyDescent="0.2">
      <c r="A92" s="232" t="s">
        <v>125</v>
      </c>
      <c r="B92" s="233" t="s">
        <v>81</v>
      </c>
      <c r="C92" s="256" t="s">
        <v>82</v>
      </c>
      <c r="D92" s="234"/>
      <c r="E92" s="235"/>
      <c r="F92" s="236"/>
      <c r="G92" s="236">
        <f>SUMIF(AG93:AG100,"&lt;&gt;NOR",G93:G100)</f>
        <v>0</v>
      </c>
      <c r="H92" s="236"/>
      <c r="I92" s="236">
        <f>SUM(I93:I100)</f>
        <v>0</v>
      </c>
      <c r="J92" s="236"/>
      <c r="K92" s="236">
        <f>SUM(K93:K100)</f>
        <v>0</v>
      </c>
      <c r="L92" s="236"/>
      <c r="M92" s="236">
        <f>SUM(M93:M100)</f>
        <v>0</v>
      </c>
      <c r="N92" s="236"/>
      <c r="O92" s="236">
        <f>SUM(O93:O100)</f>
        <v>0</v>
      </c>
      <c r="P92" s="236"/>
      <c r="Q92" s="236">
        <f>SUM(Q93:Q100)</f>
        <v>0</v>
      </c>
      <c r="R92" s="236"/>
      <c r="S92" s="236"/>
      <c r="T92" s="237"/>
      <c r="U92" s="231"/>
      <c r="V92" s="231">
        <f>SUM(V93:V100)</f>
        <v>0</v>
      </c>
      <c r="W92" s="231"/>
      <c r="X92" s="231"/>
      <c r="AG92" t="s">
        <v>126</v>
      </c>
    </row>
    <row r="93" spans="1:60" outlineLevel="1" x14ac:dyDescent="0.2">
      <c r="A93" s="245">
        <v>66</v>
      </c>
      <c r="B93" s="246" t="s">
        <v>285</v>
      </c>
      <c r="C93" s="259" t="s">
        <v>286</v>
      </c>
      <c r="D93" s="247" t="s">
        <v>147</v>
      </c>
      <c r="E93" s="248">
        <v>72.010000000000005</v>
      </c>
      <c r="F93" s="249"/>
      <c r="G93" s="250">
        <f>ROUND(E93*F93,2)</f>
        <v>0</v>
      </c>
      <c r="H93" s="249"/>
      <c r="I93" s="250">
        <f>ROUND(E93*H93,2)</f>
        <v>0</v>
      </c>
      <c r="J93" s="249"/>
      <c r="K93" s="250">
        <f>ROUND(E93*J93,2)</f>
        <v>0</v>
      </c>
      <c r="L93" s="250">
        <v>21</v>
      </c>
      <c r="M93" s="250">
        <f>G93*(1+L93/100)</f>
        <v>0</v>
      </c>
      <c r="N93" s="250">
        <v>0</v>
      </c>
      <c r="O93" s="250">
        <f>ROUND(E93*N93,2)</f>
        <v>0</v>
      </c>
      <c r="P93" s="250">
        <v>0</v>
      </c>
      <c r="Q93" s="250">
        <f>ROUND(E93*P93,2)</f>
        <v>0</v>
      </c>
      <c r="R93" s="250"/>
      <c r="S93" s="250" t="s">
        <v>128</v>
      </c>
      <c r="T93" s="251" t="s">
        <v>148</v>
      </c>
      <c r="U93" s="227">
        <v>0</v>
      </c>
      <c r="V93" s="227">
        <f>ROUND(E93*U93,2)</f>
        <v>0</v>
      </c>
      <c r="W93" s="227" t="s">
        <v>149</v>
      </c>
      <c r="X93" s="227" t="s">
        <v>130</v>
      </c>
      <c r="Y93" s="217"/>
      <c r="Z93" s="217"/>
      <c r="AA93" s="217"/>
      <c r="AB93" s="217"/>
      <c r="AC93" s="217"/>
      <c r="AD93" s="217"/>
      <c r="AE93" s="217"/>
      <c r="AF93" s="217"/>
      <c r="AG93" s="217" t="s">
        <v>236</v>
      </c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1" x14ac:dyDescent="0.2">
      <c r="A94" s="245">
        <v>67</v>
      </c>
      <c r="B94" s="246" t="s">
        <v>287</v>
      </c>
      <c r="C94" s="259" t="s">
        <v>288</v>
      </c>
      <c r="D94" s="247" t="s">
        <v>147</v>
      </c>
      <c r="E94" s="248">
        <v>79.22</v>
      </c>
      <c r="F94" s="249"/>
      <c r="G94" s="250">
        <f>ROUND(E94*F94,2)</f>
        <v>0</v>
      </c>
      <c r="H94" s="249"/>
      <c r="I94" s="250">
        <f>ROUND(E94*H94,2)</f>
        <v>0</v>
      </c>
      <c r="J94" s="249"/>
      <c r="K94" s="250">
        <f>ROUND(E94*J94,2)</f>
        <v>0</v>
      </c>
      <c r="L94" s="250">
        <v>21</v>
      </c>
      <c r="M94" s="250">
        <f>G94*(1+L94/100)</f>
        <v>0</v>
      </c>
      <c r="N94" s="250">
        <v>0</v>
      </c>
      <c r="O94" s="250">
        <f>ROUND(E94*N94,2)</f>
        <v>0</v>
      </c>
      <c r="P94" s="250">
        <v>0</v>
      </c>
      <c r="Q94" s="250">
        <f>ROUND(E94*P94,2)</f>
        <v>0</v>
      </c>
      <c r="R94" s="250"/>
      <c r="S94" s="250" t="s">
        <v>128</v>
      </c>
      <c r="T94" s="251" t="s">
        <v>148</v>
      </c>
      <c r="U94" s="227">
        <v>0</v>
      </c>
      <c r="V94" s="227">
        <f>ROUND(E94*U94,2)</f>
        <v>0</v>
      </c>
      <c r="W94" s="227" t="s">
        <v>149</v>
      </c>
      <c r="X94" s="227" t="s">
        <v>153</v>
      </c>
      <c r="Y94" s="217"/>
      <c r="Z94" s="217"/>
      <c r="AA94" s="217"/>
      <c r="AB94" s="217"/>
      <c r="AC94" s="217"/>
      <c r="AD94" s="217"/>
      <c r="AE94" s="217"/>
      <c r="AF94" s="217"/>
      <c r="AG94" s="217" t="s">
        <v>162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1" x14ac:dyDescent="0.2">
      <c r="A95" s="245">
        <v>68</v>
      </c>
      <c r="B95" s="246" t="s">
        <v>289</v>
      </c>
      <c r="C95" s="259" t="s">
        <v>290</v>
      </c>
      <c r="D95" s="247" t="s">
        <v>179</v>
      </c>
      <c r="E95" s="248">
        <v>6</v>
      </c>
      <c r="F95" s="249"/>
      <c r="G95" s="250">
        <f>ROUND(E95*F95,2)</f>
        <v>0</v>
      </c>
      <c r="H95" s="249"/>
      <c r="I95" s="250">
        <f>ROUND(E95*H95,2)</f>
        <v>0</v>
      </c>
      <c r="J95" s="249"/>
      <c r="K95" s="250">
        <f>ROUND(E95*J95,2)</f>
        <v>0</v>
      </c>
      <c r="L95" s="250">
        <v>21</v>
      </c>
      <c r="M95" s="250">
        <f>G95*(1+L95/100)</f>
        <v>0</v>
      </c>
      <c r="N95" s="250">
        <v>0</v>
      </c>
      <c r="O95" s="250">
        <f>ROUND(E95*N95,2)</f>
        <v>0</v>
      </c>
      <c r="P95" s="250">
        <v>0</v>
      </c>
      <c r="Q95" s="250">
        <f>ROUND(E95*P95,2)</f>
        <v>0</v>
      </c>
      <c r="R95" s="250"/>
      <c r="S95" s="250" t="s">
        <v>128</v>
      </c>
      <c r="T95" s="251" t="s">
        <v>148</v>
      </c>
      <c r="U95" s="227">
        <v>0</v>
      </c>
      <c r="V95" s="227">
        <f>ROUND(E95*U95,2)</f>
        <v>0</v>
      </c>
      <c r="W95" s="227" t="s">
        <v>149</v>
      </c>
      <c r="X95" s="227" t="s">
        <v>153</v>
      </c>
      <c r="Y95" s="217"/>
      <c r="Z95" s="217"/>
      <c r="AA95" s="217"/>
      <c r="AB95" s="217"/>
      <c r="AC95" s="217"/>
      <c r="AD95" s="217"/>
      <c r="AE95" s="217"/>
      <c r="AF95" s="217"/>
      <c r="AG95" s="217" t="s">
        <v>162</v>
      </c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1" x14ac:dyDescent="0.2">
      <c r="A96" s="245">
        <v>69</v>
      </c>
      <c r="B96" s="246" t="s">
        <v>291</v>
      </c>
      <c r="C96" s="259" t="s">
        <v>292</v>
      </c>
      <c r="D96" s="247" t="s">
        <v>147</v>
      </c>
      <c r="E96" s="248">
        <v>370.16</v>
      </c>
      <c r="F96" s="249"/>
      <c r="G96" s="250">
        <f>ROUND(E96*F96,2)</f>
        <v>0</v>
      </c>
      <c r="H96" s="249"/>
      <c r="I96" s="250">
        <f>ROUND(E96*H96,2)</f>
        <v>0</v>
      </c>
      <c r="J96" s="249"/>
      <c r="K96" s="250">
        <f>ROUND(E96*J96,2)</f>
        <v>0</v>
      </c>
      <c r="L96" s="250">
        <v>21</v>
      </c>
      <c r="M96" s="250">
        <f>G96*(1+L96/100)</f>
        <v>0</v>
      </c>
      <c r="N96" s="250">
        <v>0</v>
      </c>
      <c r="O96" s="250">
        <f>ROUND(E96*N96,2)</f>
        <v>0</v>
      </c>
      <c r="P96" s="250">
        <v>0</v>
      </c>
      <c r="Q96" s="250">
        <f>ROUND(E96*P96,2)</f>
        <v>0</v>
      </c>
      <c r="R96" s="250"/>
      <c r="S96" s="250" t="s">
        <v>128</v>
      </c>
      <c r="T96" s="251" t="s">
        <v>148</v>
      </c>
      <c r="U96" s="227">
        <v>0</v>
      </c>
      <c r="V96" s="227">
        <f>ROUND(E96*U96,2)</f>
        <v>0</v>
      </c>
      <c r="W96" s="227" t="s">
        <v>149</v>
      </c>
      <c r="X96" s="227" t="s">
        <v>130</v>
      </c>
      <c r="Y96" s="217"/>
      <c r="Z96" s="217"/>
      <c r="AA96" s="217"/>
      <c r="AB96" s="217"/>
      <c r="AC96" s="217"/>
      <c r="AD96" s="217"/>
      <c r="AE96" s="217"/>
      <c r="AF96" s="217"/>
      <c r="AG96" s="217" t="s">
        <v>131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1" x14ac:dyDescent="0.2">
      <c r="A97" s="245">
        <v>70</v>
      </c>
      <c r="B97" s="246" t="s">
        <v>293</v>
      </c>
      <c r="C97" s="259" t="s">
        <v>294</v>
      </c>
      <c r="D97" s="247" t="s">
        <v>147</v>
      </c>
      <c r="E97" s="248">
        <v>55.61</v>
      </c>
      <c r="F97" s="249"/>
      <c r="G97" s="250">
        <f>ROUND(E97*F97,2)</f>
        <v>0</v>
      </c>
      <c r="H97" s="249"/>
      <c r="I97" s="250">
        <f>ROUND(E97*H97,2)</f>
        <v>0</v>
      </c>
      <c r="J97" s="249"/>
      <c r="K97" s="250">
        <f>ROUND(E97*J97,2)</f>
        <v>0</v>
      </c>
      <c r="L97" s="250">
        <v>21</v>
      </c>
      <c r="M97" s="250">
        <f>G97*(1+L97/100)</f>
        <v>0</v>
      </c>
      <c r="N97" s="250">
        <v>0</v>
      </c>
      <c r="O97" s="250">
        <f>ROUND(E97*N97,2)</f>
        <v>0</v>
      </c>
      <c r="P97" s="250">
        <v>0</v>
      </c>
      <c r="Q97" s="250">
        <f>ROUND(E97*P97,2)</f>
        <v>0</v>
      </c>
      <c r="R97" s="250"/>
      <c r="S97" s="250" t="s">
        <v>128</v>
      </c>
      <c r="T97" s="251" t="s">
        <v>148</v>
      </c>
      <c r="U97" s="227">
        <v>0</v>
      </c>
      <c r="V97" s="227">
        <f>ROUND(E97*U97,2)</f>
        <v>0</v>
      </c>
      <c r="W97" s="227" t="s">
        <v>149</v>
      </c>
      <c r="X97" s="227" t="s">
        <v>153</v>
      </c>
      <c r="Y97" s="217"/>
      <c r="Z97" s="217"/>
      <c r="AA97" s="217"/>
      <c r="AB97" s="217"/>
      <c r="AC97" s="217"/>
      <c r="AD97" s="217"/>
      <c r="AE97" s="217"/>
      <c r="AF97" s="217"/>
      <c r="AG97" s="217" t="s">
        <v>162</v>
      </c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1" x14ac:dyDescent="0.2">
      <c r="A98" s="245">
        <v>71</v>
      </c>
      <c r="B98" s="246" t="s">
        <v>295</v>
      </c>
      <c r="C98" s="259" t="s">
        <v>296</v>
      </c>
      <c r="D98" s="247" t="s">
        <v>147</v>
      </c>
      <c r="E98" s="248">
        <v>513.51</v>
      </c>
      <c r="F98" s="249"/>
      <c r="G98" s="250">
        <f>ROUND(E98*F98,2)</f>
        <v>0</v>
      </c>
      <c r="H98" s="249"/>
      <c r="I98" s="250">
        <f>ROUND(E98*H98,2)</f>
        <v>0</v>
      </c>
      <c r="J98" s="249"/>
      <c r="K98" s="250">
        <f>ROUND(E98*J98,2)</f>
        <v>0</v>
      </c>
      <c r="L98" s="250">
        <v>21</v>
      </c>
      <c r="M98" s="250">
        <f>G98*(1+L98/100)</f>
        <v>0</v>
      </c>
      <c r="N98" s="250">
        <v>0</v>
      </c>
      <c r="O98" s="250">
        <f>ROUND(E98*N98,2)</f>
        <v>0</v>
      </c>
      <c r="P98" s="250">
        <v>0</v>
      </c>
      <c r="Q98" s="250">
        <f>ROUND(E98*P98,2)</f>
        <v>0</v>
      </c>
      <c r="R98" s="250"/>
      <c r="S98" s="250" t="s">
        <v>128</v>
      </c>
      <c r="T98" s="251" t="s">
        <v>148</v>
      </c>
      <c r="U98" s="227">
        <v>0</v>
      </c>
      <c r="V98" s="227">
        <f>ROUND(E98*U98,2)</f>
        <v>0</v>
      </c>
      <c r="W98" s="227" t="s">
        <v>149</v>
      </c>
      <c r="X98" s="227" t="s">
        <v>153</v>
      </c>
      <c r="Y98" s="217"/>
      <c r="Z98" s="217"/>
      <c r="AA98" s="217"/>
      <c r="AB98" s="217"/>
      <c r="AC98" s="217"/>
      <c r="AD98" s="217"/>
      <c r="AE98" s="217"/>
      <c r="AF98" s="217"/>
      <c r="AG98" s="217" t="s">
        <v>162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1" x14ac:dyDescent="0.2">
      <c r="A99" s="245">
        <v>72</v>
      </c>
      <c r="B99" s="246" t="s">
        <v>297</v>
      </c>
      <c r="C99" s="259" t="s">
        <v>290</v>
      </c>
      <c r="D99" s="247" t="s">
        <v>179</v>
      </c>
      <c r="E99" s="248">
        <v>37</v>
      </c>
      <c r="F99" s="249"/>
      <c r="G99" s="250">
        <f>ROUND(E99*F99,2)</f>
        <v>0</v>
      </c>
      <c r="H99" s="249"/>
      <c r="I99" s="250">
        <f>ROUND(E99*H99,2)</f>
        <v>0</v>
      </c>
      <c r="J99" s="249"/>
      <c r="K99" s="250">
        <f>ROUND(E99*J99,2)</f>
        <v>0</v>
      </c>
      <c r="L99" s="250">
        <v>21</v>
      </c>
      <c r="M99" s="250">
        <f>G99*(1+L99/100)</f>
        <v>0</v>
      </c>
      <c r="N99" s="250">
        <v>0</v>
      </c>
      <c r="O99" s="250">
        <f>ROUND(E99*N99,2)</f>
        <v>0</v>
      </c>
      <c r="P99" s="250">
        <v>0</v>
      </c>
      <c r="Q99" s="250">
        <f>ROUND(E99*P99,2)</f>
        <v>0</v>
      </c>
      <c r="R99" s="250"/>
      <c r="S99" s="250" t="s">
        <v>128</v>
      </c>
      <c r="T99" s="251" t="s">
        <v>148</v>
      </c>
      <c r="U99" s="227">
        <v>0</v>
      </c>
      <c r="V99" s="227">
        <f>ROUND(E99*U99,2)</f>
        <v>0</v>
      </c>
      <c r="W99" s="227" t="s">
        <v>149</v>
      </c>
      <c r="X99" s="227" t="s">
        <v>153</v>
      </c>
      <c r="Y99" s="217"/>
      <c r="Z99" s="217"/>
      <c r="AA99" s="217"/>
      <c r="AB99" s="217"/>
      <c r="AC99" s="217"/>
      <c r="AD99" s="217"/>
      <c r="AE99" s="217"/>
      <c r="AF99" s="217"/>
      <c r="AG99" s="217" t="s">
        <v>162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1" x14ac:dyDescent="0.2">
      <c r="A100" s="245">
        <v>73</v>
      </c>
      <c r="B100" s="246" t="s">
        <v>298</v>
      </c>
      <c r="C100" s="259" t="s">
        <v>299</v>
      </c>
      <c r="D100" s="247" t="s">
        <v>218</v>
      </c>
      <c r="E100" s="248">
        <v>1.0248900000000001</v>
      </c>
      <c r="F100" s="249"/>
      <c r="G100" s="250">
        <f>ROUND(E100*F100,2)</f>
        <v>0</v>
      </c>
      <c r="H100" s="249"/>
      <c r="I100" s="250">
        <f>ROUND(E100*H100,2)</f>
        <v>0</v>
      </c>
      <c r="J100" s="249"/>
      <c r="K100" s="250">
        <f>ROUND(E100*J100,2)</f>
        <v>0</v>
      </c>
      <c r="L100" s="250">
        <v>21</v>
      </c>
      <c r="M100" s="250">
        <f>G100*(1+L100/100)</f>
        <v>0</v>
      </c>
      <c r="N100" s="250">
        <v>0</v>
      </c>
      <c r="O100" s="250">
        <f>ROUND(E100*N100,2)</f>
        <v>0</v>
      </c>
      <c r="P100" s="250">
        <v>0</v>
      </c>
      <c r="Q100" s="250">
        <f>ROUND(E100*P100,2)</f>
        <v>0</v>
      </c>
      <c r="R100" s="250"/>
      <c r="S100" s="250" t="s">
        <v>128</v>
      </c>
      <c r="T100" s="251" t="s">
        <v>148</v>
      </c>
      <c r="U100" s="227">
        <v>0</v>
      </c>
      <c r="V100" s="227">
        <f>ROUND(E100*U100,2)</f>
        <v>0</v>
      </c>
      <c r="W100" s="227" t="s">
        <v>149</v>
      </c>
      <c r="X100" s="227" t="s">
        <v>130</v>
      </c>
      <c r="Y100" s="217"/>
      <c r="Z100" s="217"/>
      <c r="AA100" s="217"/>
      <c r="AB100" s="217"/>
      <c r="AC100" s="217"/>
      <c r="AD100" s="217"/>
      <c r="AE100" s="217"/>
      <c r="AF100" s="217"/>
      <c r="AG100" s="217" t="s">
        <v>236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x14ac:dyDescent="0.2">
      <c r="A101" s="232" t="s">
        <v>125</v>
      </c>
      <c r="B101" s="233" t="s">
        <v>83</v>
      </c>
      <c r="C101" s="256" t="s">
        <v>84</v>
      </c>
      <c r="D101" s="234"/>
      <c r="E101" s="235"/>
      <c r="F101" s="236"/>
      <c r="G101" s="236">
        <f>SUMIF(AG102:AG103,"&lt;&gt;NOR",G102:G103)</f>
        <v>0</v>
      </c>
      <c r="H101" s="236"/>
      <c r="I101" s="236">
        <f>SUM(I102:I103)</f>
        <v>0</v>
      </c>
      <c r="J101" s="236"/>
      <c r="K101" s="236">
        <f>SUM(K102:K103)</f>
        <v>0</v>
      </c>
      <c r="L101" s="236"/>
      <c r="M101" s="236">
        <f>SUM(M102:M103)</f>
        <v>0</v>
      </c>
      <c r="N101" s="236"/>
      <c r="O101" s="236">
        <f>SUM(O102:O103)</f>
        <v>0</v>
      </c>
      <c r="P101" s="236"/>
      <c r="Q101" s="236">
        <f>SUM(Q102:Q103)</f>
        <v>0</v>
      </c>
      <c r="R101" s="236"/>
      <c r="S101" s="236"/>
      <c r="T101" s="237"/>
      <c r="U101" s="231"/>
      <c r="V101" s="231">
        <f>SUM(V102:V103)</f>
        <v>0</v>
      </c>
      <c r="W101" s="231"/>
      <c r="X101" s="231"/>
      <c r="AG101" t="s">
        <v>126</v>
      </c>
    </row>
    <row r="102" spans="1:60" outlineLevel="1" x14ac:dyDescent="0.2">
      <c r="A102" s="245">
        <v>74</v>
      </c>
      <c r="B102" s="246" t="s">
        <v>300</v>
      </c>
      <c r="C102" s="259" t="s">
        <v>301</v>
      </c>
      <c r="D102" s="247" t="s">
        <v>179</v>
      </c>
      <c r="E102" s="248">
        <v>1</v>
      </c>
      <c r="F102" s="249"/>
      <c r="G102" s="250">
        <f>ROUND(E102*F102,2)</f>
        <v>0</v>
      </c>
      <c r="H102" s="249"/>
      <c r="I102" s="250">
        <f>ROUND(E102*H102,2)</f>
        <v>0</v>
      </c>
      <c r="J102" s="249"/>
      <c r="K102" s="250">
        <f>ROUND(E102*J102,2)</f>
        <v>0</v>
      </c>
      <c r="L102" s="250">
        <v>21</v>
      </c>
      <c r="M102" s="250">
        <f>G102*(1+L102/100)</f>
        <v>0</v>
      </c>
      <c r="N102" s="250">
        <v>0</v>
      </c>
      <c r="O102" s="250">
        <f>ROUND(E102*N102,2)</f>
        <v>0</v>
      </c>
      <c r="P102" s="250">
        <v>0</v>
      </c>
      <c r="Q102" s="250">
        <f>ROUND(E102*P102,2)</f>
        <v>0</v>
      </c>
      <c r="R102" s="250"/>
      <c r="S102" s="250" t="s">
        <v>128</v>
      </c>
      <c r="T102" s="251" t="s">
        <v>148</v>
      </c>
      <c r="U102" s="227">
        <v>0</v>
      </c>
      <c r="V102" s="227">
        <f>ROUND(E102*U102,2)</f>
        <v>0</v>
      </c>
      <c r="W102" s="227" t="s">
        <v>149</v>
      </c>
      <c r="X102" s="227" t="s">
        <v>153</v>
      </c>
      <c r="Y102" s="217"/>
      <c r="Z102" s="217"/>
      <c r="AA102" s="217"/>
      <c r="AB102" s="217"/>
      <c r="AC102" s="217"/>
      <c r="AD102" s="217"/>
      <c r="AE102" s="217"/>
      <c r="AF102" s="217"/>
      <c r="AG102" s="217" t="s">
        <v>154</v>
      </c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outlineLevel="1" x14ac:dyDescent="0.2">
      <c r="A103" s="245">
        <v>75</v>
      </c>
      <c r="B103" s="246" t="s">
        <v>302</v>
      </c>
      <c r="C103" s="259" t="s">
        <v>303</v>
      </c>
      <c r="D103" s="247" t="s">
        <v>218</v>
      </c>
      <c r="E103" s="248">
        <v>5.0000000000000001E-3</v>
      </c>
      <c r="F103" s="249"/>
      <c r="G103" s="250">
        <f>ROUND(E103*F103,2)</f>
        <v>0</v>
      </c>
      <c r="H103" s="249"/>
      <c r="I103" s="250">
        <f>ROUND(E103*H103,2)</f>
        <v>0</v>
      </c>
      <c r="J103" s="249"/>
      <c r="K103" s="250">
        <f>ROUND(E103*J103,2)</f>
        <v>0</v>
      </c>
      <c r="L103" s="250">
        <v>21</v>
      </c>
      <c r="M103" s="250">
        <f>G103*(1+L103/100)</f>
        <v>0</v>
      </c>
      <c r="N103" s="250">
        <v>0</v>
      </c>
      <c r="O103" s="250">
        <f>ROUND(E103*N103,2)</f>
        <v>0</v>
      </c>
      <c r="P103" s="250">
        <v>0</v>
      </c>
      <c r="Q103" s="250">
        <f>ROUND(E103*P103,2)</f>
        <v>0</v>
      </c>
      <c r="R103" s="250"/>
      <c r="S103" s="250" t="s">
        <v>128</v>
      </c>
      <c r="T103" s="251" t="s">
        <v>148</v>
      </c>
      <c r="U103" s="227">
        <v>0</v>
      </c>
      <c r="V103" s="227">
        <f>ROUND(E103*U103,2)</f>
        <v>0</v>
      </c>
      <c r="W103" s="227" t="s">
        <v>149</v>
      </c>
      <c r="X103" s="227" t="s">
        <v>130</v>
      </c>
      <c r="Y103" s="217"/>
      <c r="Z103" s="217"/>
      <c r="AA103" s="217"/>
      <c r="AB103" s="217"/>
      <c r="AC103" s="217"/>
      <c r="AD103" s="217"/>
      <c r="AE103" s="217"/>
      <c r="AF103" s="217"/>
      <c r="AG103" s="217" t="s">
        <v>236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x14ac:dyDescent="0.2">
      <c r="A104" s="232" t="s">
        <v>125</v>
      </c>
      <c r="B104" s="233" t="s">
        <v>85</v>
      </c>
      <c r="C104" s="256" t="s">
        <v>86</v>
      </c>
      <c r="D104" s="234"/>
      <c r="E104" s="235"/>
      <c r="F104" s="236"/>
      <c r="G104" s="236">
        <f>SUMIF(AG105:AG108,"&lt;&gt;NOR",G105:G108)</f>
        <v>0</v>
      </c>
      <c r="H104" s="236"/>
      <c r="I104" s="236">
        <f>SUM(I105:I108)</f>
        <v>0</v>
      </c>
      <c r="J104" s="236"/>
      <c r="K104" s="236">
        <f>SUM(K105:K108)</f>
        <v>0</v>
      </c>
      <c r="L104" s="236"/>
      <c r="M104" s="236">
        <f>SUM(M105:M108)</f>
        <v>0</v>
      </c>
      <c r="N104" s="236"/>
      <c r="O104" s="236">
        <f>SUM(O105:O108)</f>
        <v>0</v>
      </c>
      <c r="P104" s="236"/>
      <c r="Q104" s="236">
        <f>SUM(Q105:Q108)</f>
        <v>0</v>
      </c>
      <c r="R104" s="236"/>
      <c r="S104" s="236"/>
      <c r="T104" s="237"/>
      <c r="U104" s="231"/>
      <c r="V104" s="231">
        <f>SUM(V105:V108)</f>
        <v>0</v>
      </c>
      <c r="W104" s="231"/>
      <c r="X104" s="231"/>
      <c r="AG104" t="s">
        <v>126</v>
      </c>
    </row>
    <row r="105" spans="1:60" outlineLevel="1" x14ac:dyDescent="0.2">
      <c r="A105" s="245">
        <v>76</v>
      </c>
      <c r="B105" s="246" t="s">
        <v>304</v>
      </c>
      <c r="C105" s="259" t="s">
        <v>305</v>
      </c>
      <c r="D105" s="247" t="s">
        <v>197</v>
      </c>
      <c r="E105" s="248">
        <v>149.53</v>
      </c>
      <c r="F105" s="249"/>
      <c r="G105" s="250">
        <f>ROUND(E105*F105,2)</f>
        <v>0</v>
      </c>
      <c r="H105" s="249"/>
      <c r="I105" s="250">
        <f>ROUND(E105*H105,2)</f>
        <v>0</v>
      </c>
      <c r="J105" s="249"/>
      <c r="K105" s="250">
        <f>ROUND(E105*J105,2)</f>
        <v>0</v>
      </c>
      <c r="L105" s="250">
        <v>21</v>
      </c>
      <c r="M105" s="250">
        <f>G105*(1+L105/100)</f>
        <v>0</v>
      </c>
      <c r="N105" s="250">
        <v>0</v>
      </c>
      <c r="O105" s="250">
        <f>ROUND(E105*N105,2)</f>
        <v>0</v>
      </c>
      <c r="P105" s="250">
        <v>0</v>
      </c>
      <c r="Q105" s="250">
        <f>ROUND(E105*P105,2)</f>
        <v>0</v>
      </c>
      <c r="R105" s="250"/>
      <c r="S105" s="250" t="s">
        <v>128</v>
      </c>
      <c r="T105" s="251" t="s">
        <v>148</v>
      </c>
      <c r="U105" s="227">
        <v>0</v>
      </c>
      <c r="V105" s="227">
        <f>ROUND(E105*U105,2)</f>
        <v>0</v>
      </c>
      <c r="W105" s="227" t="s">
        <v>149</v>
      </c>
      <c r="X105" s="227" t="s">
        <v>130</v>
      </c>
      <c r="Y105" s="217"/>
      <c r="Z105" s="217"/>
      <c r="AA105" s="217"/>
      <c r="AB105" s="217"/>
      <c r="AC105" s="217"/>
      <c r="AD105" s="217"/>
      <c r="AE105" s="217"/>
      <c r="AF105" s="217"/>
      <c r="AG105" s="217" t="s">
        <v>236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1" x14ac:dyDescent="0.2">
      <c r="A106" s="245">
        <v>77</v>
      </c>
      <c r="B106" s="246" t="s">
        <v>306</v>
      </c>
      <c r="C106" s="259" t="s">
        <v>307</v>
      </c>
      <c r="D106" s="247" t="s">
        <v>308</v>
      </c>
      <c r="E106" s="248">
        <v>3.06</v>
      </c>
      <c r="F106" s="249"/>
      <c r="G106" s="250">
        <f>ROUND(E106*F106,2)</f>
        <v>0</v>
      </c>
      <c r="H106" s="249"/>
      <c r="I106" s="250">
        <f>ROUND(E106*H106,2)</f>
        <v>0</v>
      </c>
      <c r="J106" s="249"/>
      <c r="K106" s="250">
        <f>ROUND(E106*J106,2)</f>
        <v>0</v>
      </c>
      <c r="L106" s="250">
        <v>21</v>
      </c>
      <c r="M106" s="250">
        <f>G106*(1+L106/100)</f>
        <v>0</v>
      </c>
      <c r="N106" s="250">
        <v>0</v>
      </c>
      <c r="O106" s="250">
        <f>ROUND(E106*N106,2)</f>
        <v>0</v>
      </c>
      <c r="P106" s="250">
        <v>0</v>
      </c>
      <c r="Q106" s="250">
        <f>ROUND(E106*P106,2)</f>
        <v>0</v>
      </c>
      <c r="R106" s="250"/>
      <c r="S106" s="250" t="s">
        <v>128</v>
      </c>
      <c r="T106" s="251" t="s">
        <v>148</v>
      </c>
      <c r="U106" s="227">
        <v>0</v>
      </c>
      <c r="V106" s="227">
        <f>ROUND(E106*U106,2)</f>
        <v>0</v>
      </c>
      <c r="W106" s="227" t="s">
        <v>149</v>
      </c>
      <c r="X106" s="227" t="s">
        <v>153</v>
      </c>
      <c r="Y106" s="217"/>
      <c r="Z106" s="217"/>
      <c r="AA106" s="217"/>
      <c r="AB106" s="217"/>
      <c r="AC106" s="217"/>
      <c r="AD106" s="217"/>
      <c r="AE106" s="217"/>
      <c r="AF106" s="217"/>
      <c r="AG106" s="217" t="s">
        <v>162</v>
      </c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1" x14ac:dyDescent="0.2">
      <c r="A107" s="245">
        <v>78</v>
      </c>
      <c r="B107" s="246" t="s">
        <v>309</v>
      </c>
      <c r="C107" s="259" t="s">
        <v>310</v>
      </c>
      <c r="D107" s="247" t="s">
        <v>179</v>
      </c>
      <c r="E107" s="248">
        <v>898</v>
      </c>
      <c r="F107" s="249"/>
      <c r="G107" s="250">
        <f>ROUND(E107*F107,2)</f>
        <v>0</v>
      </c>
      <c r="H107" s="249"/>
      <c r="I107" s="250">
        <f>ROUND(E107*H107,2)</f>
        <v>0</v>
      </c>
      <c r="J107" s="249"/>
      <c r="K107" s="250">
        <f>ROUND(E107*J107,2)</f>
        <v>0</v>
      </c>
      <c r="L107" s="250">
        <v>21</v>
      </c>
      <c r="M107" s="250">
        <f>G107*(1+L107/100)</f>
        <v>0</v>
      </c>
      <c r="N107" s="250">
        <v>0</v>
      </c>
      <c r="O107" s="250">
        <f>ROUND(E107*N107,2)</f>
        <v>0</v>
      </c>
      <c r="P107" s="250">
        <v>0</v>
      </c>
      <c r="Q107" s="250">
        <f>ROUND(E107*P107,2)</f>
        <v>0</v>
      </c>
      <c r="R107" s="250"/>
      <c r="S107" s="250" t="s">
        <v>128</v>
      </c>
      <c r="T107" s="251" t="s">
        <v>148</v>
      </c>
      <c r="U107" s="227">
        <v>0</v>
      </c>
      <c r="V107" s="227">
        <f>ROUND(E107*U107,2)</f>
        <v>0</v>
      </c>
      <c r="W107" s="227" t="s">
        <v>149</v>
      </c>
      <c r="X107" s="227" t="s">
        <v>153</v>
      </c>
      <c r="Y107" s="217"/>
      <c r="Z107" s="217"/>
      <c r="AA107" s="217"/>
      <c r="AB107" s="217"/>
      <c r="AC107" s="217"/>
      <c r="AD107" s="217"/>
      <c r="AE107" s="217"/>
      <c r="AF107" s="217"/>
      <c r="AG107" s="217" t="s">
        <v>162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1" x14ac:dyDescent="0.2">
      <c r="A108" s="245">
        <v>79</v>
      </c>
      <c r="B108" s="246" t="s">
        <v>311</v>
      </c>
      <c r="C108" s="259" t="s">
        <v>312</v>
      </c>
      <c r="D108" s="247" t="s">
        <v>218</v>
      </c>
      <c r="E108" s="248">
        <v>1.69198</v>
      </c>
      <c r="F108" s="249"/>
      <c r="G108" s="250">
        <f>ROUND(E108*F108,2)</f>
        <v>0</v>
      </c>
      <c r="H108" s="249"/>
      <c r="I108" s="250">
        <f>ROUND(E108*H108,2)</f>
        <v>0</v>
      </c>
      <c r="J108" s="249"/>
      <c r="K108" s="250">
        <f>ROUND(E108*J108,2)</f>
        <v>0</v>
      </c>
      <c r="L108" s="250">
        <v>21</v>
      </c>
      <c r="M108" s="250">
        <f>G108*(1+L108/100)</f>
        <v>0</v>
      </c>
      <c r="N108" s="250">
        <v>0</v>
      </c>
      <c r="O108" s="250">
        <f>ROUND(E108*N108,2)</f>
        <v>0</v>
      </c>
      <c r="P108" s="250">
        <v>0</v>
      </c>
      <c r="Q108" s="250">
        <f>ROUND(E108*P108,2)</f>
        <v>0</v>
      </c>
      <c r="R108" s="250"/>
      <c r="S108" s="250" t="s">
        <v>128</v>
      </c>
      <c r="T108" s="251" t="s">
        <v>148</v>
      </c>
      <c r="U108" s="227">
        <v>0</v>
      </c>
      <c r="V108" s="227">
        <f>ROUND(E108*U108,2)</f>
        <v>0</v>
      </c>
      <c r="W108" s="227" t="s">
        <v>149</v>
      </c>
      <c r="X108" s="227" t="s">
        <v>130</v>
      </c>
      <c r="Y108" s="217"/>
      <c r="Z108" s="217"/>
      <c r="AA108" s="217"/>
      <c r="AB108" s="217"/>
      <c r="AC108" s="217"/>
      <c r="AD108" s="217"/>
      <c r="AE108" s="217"/>
      <c r="AF108" s="217"/>
      <c r="AG108" s="217" t="s">
        <v>236</v>
      </c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x14ac:dyDescent="0.2">
      <c r="A109" s="232" t="s">
        <v>125</v>
      </c>
      <c r="B109" s="233" t="s">
        <v>87</v>
      </c>
      <c r="C109" s="256" t="s">
        <v>88</v>
      </c>
      <c r="D109" s="234"/>
      <c r="E109" s="235"/>
      <c r="F109" s="236"/>
      <c r="G109" s="236">
        <f>SUMIF(AG110:AG111,"&lt;&gt;NOR",G110:G111)</f>
        <v>0</v>
      </c>
      <c r="H109" s="236"/>
      <c r="I109" s="236">
        <f>SUM(I110:I111)</f>
        <v>0</v>
      </c>
      <c r="J109" s="236"/>
      <c r="K109" s="236">
        <f>SUM(K110:K111)</f>
        <v>0</v>
      </c>
      <c r="L109" s="236"/>
      <c r="M109" s="236">
        <f>SUM(M110:M111)</f>
        <v>0</v>
      </c>
      <c r="N109" s="236"/>
      <c r="O109" s="236">
        <f>SUM(O110:O111)</f>
        <v>0</v>
      </c>
      <c r="P109" s="236"/>
      <c r="Q109" s="236">
        <f>SUM(Q110:Q111)</f>
        <v>0</v>
      </c>
      <c r="R109" s="236"/>
      <c r="S109" s="236"/>
      <c r="T109" s="237"/>
      <c r="U109" s="231"/>
      <c r="V109" s="231">
        <f>SUM(V110:V111)</f>
        <v>0</v>
      </c>
      <c r="W109" s="231"/>
      <c r="X109" s="231"/>
      <c r="AG109" t="s">
        <v>126</v>
      </c>
    </row>
    <row r="110" spans="1:60" outlineLevel="1" x14ac:dyDescent="0.2">
      <c r="A110" s="245">
        <v>80</v>
      </c>
      <c r="B110" s="246" t="s">
        <v>313</v>
      </c>
      <c r="C110" s="259" t="s">
        <v>314</v>
      </c>
      <c r="D110" s="247" t="s">
        <v>315</v>
      </c>
      <c r="E110" s="248">
        <v>6</v>
      </c>
      <c r="F110" s="249"/>
      <c r="G110" s="250">
        <f>ROUND(E110*F110,2)</f>
        <v>0</v>
      </c>
      <c r="H110" s="249"/>
      <c r="I110" s="250">
        <f>ROUND(E110*H110,2)</f>
        <v>0</v>
      </c>
      <c r="J110" s="249"/>
      <c r="K110" s="250">
        <f>ROUND(E110*J110,2)</f>
        <v>0</v>
      </c>
      <c r="L110" s="250">
        <v>21</v>
      </c>
      <c r="M110" s="250">
        <f>G110*(1+L110/100)</f>
        <v>0</v>
      </c>
      <c r="N110" s="250">
        <v>0</v>
      </c>
      <c r="O110" s="250">
        <f>ROUND(E110*N110,2)</f>
        <v>0</v>
      </c>
      <c r="P110" s="250">
        <v>0</v>
      </c>
      <c r="Q110" s="250">
        <f>ROUND(E110*P110,2)</f>
        <v>0</v>
      </c>
      <c r="R110" s="250"/>
      <c r="S110" s="250" t="s">
        <v>128</v>
      </c>
      <c r="T110" s="251" t="s">
        <v>148</v>
      </c>
      <c r="U110" s="227">
        <v>0</v>
      </c>
      <c r="V110" s="227">
        <f>ROUND(E110*U110,2)</f>
        <v>0</v>
      </c>
      <c r="W110" s="227" t="s">
        <v>149</v>
      </c>
      <c r="X110" s="227" t="s">
        <v>130</v>
      </c>
      <c r="Y110" s="217"/>
      <c r="Z110" s="217"/>
      <c r="AA110" s="217"/>
      <c r="AB110" s="217"/>
      <c r="AC110" s="217"/>
      <c r="AD110" s="217"/>
      <c r="AE110" s="217"/>
      <c r="AF110" s="217"/>
      <c r="AG110" s="217" t="s">
        <v>236</v>
      </c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 x14ac:dyDescent="0.2">
      <c r="A111" s="245">
        <v>81</v>
      </c>
      <c r="B111" s="246" t="s">
        <v>316</v>
      </c>
      <c r="C111" s="259" t="s">
        <v>317</v>
      </c>
      <c r="D111" s="247" t="s">
        <v>315</v>
      </c>
      <c r="E111" s="248">
        <v>1</v>
      </c>
      <c r="F111" s="249"/>
      <c r="G111" s="250">
        <f>ROUND(E111*F111,2)</f>
        <v>0</v>
      </c>
      <c r="H111" s="249"/>
      <c r="I111" s="250">
        <f>ROUND(E111*H111,2)</f>
        <v>0</v>
      </c>
      <c r="J111" s="249"/>
      <c r="K111" s="250">
        <f>ROUND(E111*J111,2)</f>
        <v>0</v>
      </c>
      <c r="L111" s="250">
        <v>21</v>
      </c>
      <c r="M111" s="250">
        <f>G111*(1+L111/100)</f>
        <v>0</v>
      </c>
      <c r="N111" s="250">
        <v>0</v>
      </c>
      <c r="O111" s="250">
        <f>ROUND(E111*N111,2)</f>
        <v>0</v>
      </c>
      <c r="P111" s="250">
        <v>0</v>
      </c>
      <c r="Q111" s="250">
        <f>ROUND(E111*P111,2)</f>
        <v>0</v>
      </c>
      <c r="R111" s="250"/>
      <c r="S111" s="250" t="s">
        <v>128</v>
      </c>
      <c r="T111" s="251" t="s">
        <v>148</v>
      </c>
      <c r="U111" s="227">
        <v>0</v>
      </c>
      <c r="V111" s="227">
        <f>ROUND(E111*U111,2)</f>
        <v>0</v>
      </c>
      <c r="W111" s="227" t="s">
        <v>149</v>
      </c>
      <c r="X111" s="227" t="s">
        <v>130</v>
      </c>
      <c r="Y111" s="217"/>
      <c r="Z111" s="217"/>
      <c r="AA111" s="217"/>
      <c r="AB111" s="217"/>
      <c r="AC111" s="217"/>
      <c r="AD111" s="217"/>
      <c r="AE111" s="217"/>
      <c r="AF111" s="217"/>
      <c r="AG111" s="217" t="s">
        <v>236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x14ac:dyDescent="0.2">
      <c r="A112" s="232" t="s">
        <v>125</v>
      </c>
      <c r="B112" s="233" t="s">
        <v>89</v>
      </c>
      <c r="C112" s="256" t="s">
        <v>90</v>
      </c>
      <c r="D112" s="234"/>
      <c r="E112" s="235"/>
      <c r="F112" s="236"/>
      <c r="G112" s="236">
        <f>SUMIF(AG113:AG118,"&lt;&gt;NOR",G113:G118)</f>
        <v>0</v>
      </c>
      <c r="H112" s="236"/>
      <c r="I112" s="236">
        <f>SUM(I113:I118)</f>
        <v>0</v>
      </c>
      <c r="J112" s="236"/>
      <c r="K112" s="236">
        <f>SUM(K113:K118)</f>
        <v>0</v>
      </c>
      <c r="L112" s="236"/>
      <c r="M112" s="236">
        <f>SUM(M113:M118)</f>
        <v>0</v>
      </c>
      <c r="N112" s="236"/>
      <c r="O112" s="236">
        <f>SUM(O113:O118)</f>
        <v>0</v>
      </c>
      <c r="P112" s="236"/>
      <c r="Q112" s="236">
        <f>SUM(Q113:Q118)</f>
        <v>0</v>
      </c>
      <c r="R112" s="236"/>
      <c r="S112" s="236"/>
      <c r="T112" s="237"/>
      <c r="U112" s="231"/>
      <c r="V112" s="231">
        <f>SUM(V113:V118)</f>
        <v>0</v>
      </c>
      <c r="W112" s="231"/>
      <c r="X112" s="231"/>
      <c r="AG112" t="s">
        <v>126</v>
      </c>
    </row>
    <row r="113" spans="1:60" outlineLevel="1" x14ac:dyDescent="0.2">
      <c r="A113" s="245">
        <v>82</v>
      </c>
      <c r="B113" s="246" t="s">
        <v>318</v>
      </c>
      <c r="C113" s="259" t="s">
        <v>319</v>
      </c>
      <c r="D113" s="247" t="s">
        <v>197</v>
      </c>
      <c r="E113" s="248">
        <v>44.31</v>
      </c>
      <c r="F113" s="249"/>
      <c r="G113" s="250">
        <f>ROUND(E113*F113,2)</f>
        <v>0</v>
      </c>
      <c r="H113" s="249"/>
      <c r="I113" s="250">
        <f>ROUND(E113*H113,2)</f>
        <v>0</v>
      </c>
      <c r="J113" s="249"/>
      <c r="K113" s="250">
        <f>ROUND(E113*J113,2)</f>
        <v>0</v>
      </c>
      <c r="L113" s="250">
        <v>21</v>
      </c>
      <c r="M113" s="250">
        <f>G113*(1+L113/100)</f>
        <v>0</v>
      </c>
      <c r="N113" s="250">
        <v>0</v>
      </c>
      <c r="O113" s="250">
        <f>ROUND(E113*N113,2)</f>
        <v>0</v>
      </c>
      <c r="P113" s="250">
        <v>0</v>
      </c>
      <c r="Q113" s="250">
        <f>ROUND(E113*P113,2)</f>
        <v>0</v>
      </c>
      <c r="R113" s="250"/>
      <c r="S113" s="250" t="s">
        <v>128</v>
      </c>
      <c r="T113" s="251" t="s">
        <v>148</v>
      </c>
      <c r="U113" s="227">
        <v>0</v>
      </c>
      <c r="V113" s="227">
        <f>ROUND(E113*U113,2)</f>
        <v>0</v>
      </c>
      <c r="W113" s="227" t="s">
        <v>149</v>
      </c>
      <c r="X113" s="227" t="s">
        <v>130</v>
      </c>
      <c r="Y113" s="217"/>
      <c r="Z113" s="217"/>
      <c r="AA113" s="217"/>
      <c r="AB113" s="217"/>
      <c r="AC113" s="217"/>
      <c r="AD113" s="217"/>
      <c r="AE113" s="217"/>
      <c r="AF113" s="217"/>
      <c r="AG113" s="217" t="s">
        <v>236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outlineLevel="1" x14ac:dyDescent="0.2">
      <c r="A114" s="245">
        <v>83</v>
      </c>
      <c r="B114" s="246" t="s">
        <v>320</v>
      </c>
      <c r="C114" s="259" t="s">
        <v>321</v>
      </c>
      <c r="D114" s="247" t="s">
        <v>197</v>
      </c>
      <c r="E114" s="248">
        <v>138.19</v>
      </c>
      <c r="F114" s="249"/>
      <c r="G114" s="250">
        <f>ROUND(E114*F114,2)</f>
        <v>0</v>
      </c>
      <c r="H114" s="249"/>
      <c r="I114" s="250">
        <f>ROUND(E114*H114,2)</f>
        <v>0</v>
      </c>
      <c r="J114" s="249"/>
      <c r="K114" s="250">
        <f>ROUND(E114*J114,2)</f>
        <v>0</v>
      </c>
      <c r="L114" s="250">
        <v>21</v>
      </c>
      <c r="M114" s="250">
        <f>G114*(1+L114/100)</f>
        <v>0</v>
      </c>
      <c r="N114" s="250">
        <v>0</v>
      </c>
      <c r="O114" s="250">
        <f>ROUND(E114*N114,2)</f>
        <v>0</v>
      </c>
      <c r="P114" s="250">
        <v>0</v>
      </c>
      <c r="Q114" s="250">
        <f>ROUND(E114*P114,2)</f>
        <v>0</v>
      </c>
      <c r="R114" s="250"/>
      <c r="S114" s="250" t="s">
        <v>128</v>
      </c>
      <c r="T114" s="251" t="s">
        <v>148</v>
      </c>
      <c r="U114" s="227">
        <v>0</v>
      </c>
      <c r="V114" s="227">
        <f>ROUND(E114*U114,2)</f>
        <v>0</v>
      </c>
      <c r="W114" s="227" t="s">
        <v>149</v>
      </c>
      <c r="X114" s="227" t="s">
        <v>130</v>
      </c>
      <c r="Y114" s="217"/>
      <c r="Z114" s="217"/>
      <c r="AA114" s="217"/>
      <c r="AB114" s="217"/>
      <c r="AC114" s="217"/>
      <c r="AD114" s="217"/>
      <c r="AE114" s="217"/>
      <c r="AF114" s="217"/>
      <c r="AG114" s="217" t="s">
        <v>236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outlineLevel="1" x14ac:dyDescent="0.2">
      <c r="A115" s="245">
        <v>84</v>
      </c>
      <c r="B115" s="246" t="s">
        <v>322</v>
      </c>
      <c r="C115" s="259" t="s">
        <v>323</v>
      </c>
      <c r="D115" s="247" t="s">
        <v>197</v>
      </c>
      <c r="E115" s="248">
        <v>44.31</v>
      </c>
      <c r="F115" s="249"/>
      <c r="G115" s="250">
        <f>ROUND(E115*F115,2)</f>
        <v>0</v>
      </c>
      <c r="H115" s="249"/>
      <c r="I115" s="250">
        <f>ROUND(E115*H115,2)</f>
        <v>0</v>
      </c>
      <c r="J115" s="249"/>
      <c r="K115" s="250">
        <f>ROUND(E115*J115,2)</f>
        <v>0</v>
      </c>
      <c r="L115" s="250">
        <v>21</v>
      </c>
      <c r="M115" s="250">
        <f>G115*(1+L115/100)</f>
        <v>0</v>
      </c>
      <c r="N115" s="250">
        <v>0</v>
      </c>
      <c r="O115" s="250">
        <f>ROUND(E115*N115,2)</f>
        <v>0</v>
      </c>
      <c r="P115" s="250">
        <v>0</v>
      </c>
      <c r="Q115" s="250">
        <f>ROUND(E115*P115,2)</f>
        <v>0</v>
      </c>
      <c r="R115" s="250"/>
      <c r="S115" s="250" t="s">
        <v>128</v>
      </c>
      <c r="T115" s="251" t="s">
        <v>148</v>
      </c>
      <c r="U115" s="227">
        <v>0</v>
      </c>
      <c r="V115" s="227">
        <f>ROUND(E115*U115,2)</f>
        <v>0</v>
      </c>
      <c r="W115" s="227" t="s">
        <v>149</v>
      </c>
      <c r="X115" s="227" t="s">
        <v>130</v>
      </c>
      <c r="Y115" s="217"/>
      <c r="Z115" s="217"/>
      <c r="AA115" s="217"/>
      <c r="AB115" s="217"/>
      <c r="AC115" s="217"/>
      <c r="AD115" s="217"/>
      <c r="AE115" s="217"/>
      <c r="AF115" s="217"/>
      <c r="AG115" s="217" t="s">
        <v>236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1" x14ac:dyDescent="0.2">
      <c r="A116" s="245">
        <v>85</v>
      </c>
      <c r="B116" s="246" t="s">
        <v>324</v>
      </c>
      <c r="C116" s="259" t="s">
        <v>325</v>
      </c>
      <c r="D116" s="247" t="s">
        <v>197</v>
      </c>
      <c r="E116" s="248">
        <v>86.28</v>
      </c>
      <c r="F116" s="249"/>
      <c r="G116" s="250">
        <f>ROUND(E116*F116,2)</f>
        <v>0</v>
      </c>
      <c r="H116" s="249"/>
      <c r="I116" s="250">
        <f>ROUND(E116*H116,2)</f>
        <v>0</v>
      </c>
      <c r="J116" s="249"/>
      <c r="K116" s="250">
        <f>ROUND(E116*J116,2)</f>
        <v>0</v>
      </c>
      <c r="L116" s="250">
        <v>21</v>
      </c>
      <c r="M116" s="250">
        <f>G116*(1+L116/100)</f>
        <v>0</v>
      </c>
      <c r="N116" s="250">
        <v>0</v>
      </c>
      <c r="O116" s="250">
        <f>ROUND(E116*N116,2)</f>
        <v>0</v>
      </c>
      <c r="P116" s="250">
        <v>0</v>
      </c>
      <c r="Q116" s="250">
        <f>ROUND(E116*P116,2)</f>
        <v>0</v>
      </c>
      <c r="R116" s="250"/>
      <c r="S116" s="250" t="s">
        <v>128</v>
      </c>
      <c r="T116" s="251" t="s">
        <v>148</v>
      </c>
      <c r="U116" s="227">
        <v>0</v>
      </c>
      <c r="V116" s="227">
        <f>ROUND(E116*U116,2)</f>
        <v>0</v>
      </c>
      <c r="W116" s="227" t="s">
        <v>149</v>
      </c>
      <c r="X116" s="227" t="s">
        <v>130</v>
      </c>
      <c r="Y116" s="217"/>
      <c r="Z116" s="217"/>
      <c r="AA116" s="217"/>
      <c r="AB116" s="217"/>
      <c r="AC116" s="217"/>
      <c r="AD116" s="217"/>
      <c r="AE116" s="217"/>
      <c r="AF116" s="217"/>
      <c r="AG116" s="217" t="s">
        <v>236</v>
      </c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1" x14ac:dyDescent="0.2">
      <c r="A117" s="245">
        <v>86</v>
      </c>
      <c r="B117" s="246" t="s">
        <v>326</v>
      </c>
      <c r="C117" s="259" t="s">
        <v>327</v>
      </c>
      <c r="D117" s="247" t="s">
        <v>197</v>
      </c>
      <c r="E117" s="248">
        <v>80.760000000000005</v>
      </c>
      <c r="F117" s="249"/>
      <c r="G117" s="250">
        <f>ROUND(E117*F117,2)</f>
        <v>0</v>
      </c>
      <c r="H117" s="249"/>
      <c r="I117" s="250">
        <f>ROUND(E117*H117,2)</f>
        <v>0</v>
      </c>
      <c r="J117" s="249"/>
      <c r="K117" s="250">
        <f>ROUND(E117*J117,2)</f>
        <v>0</v>
      </c>
      <c r="L117" s="250">
        <v>21</v>
      </c>
      <c r="M117" s="250">
        <f>G117*(1+L117/100)</f>
        <v>0</v>
      </c>
      <c r="N117" s="250">
        <v>0</v>
      </c>
      <c r="O117" s="250">
        <f>ROUND(E117*N117,2)</f>
        <v>0</v>
      </c>
      <c r="P117" s="250">
        <v>0</v>
      </c>
      <c r="Q117" s="250">
        <f>ROUND(E117*P117,2)</f>
        <v>0</v>
      </c>
      <c r="R117" s="250"/>
      <c r="S117" s="250" t="s">
        <v>128</v>
      </c>
      <c r="T117" s="251" t="s">
        <v>148</v>
      </c>
      <c r="U117" s="227">
        <v>0</v>
      </c>
      <c r="V117" s="227">
        <f>ROUND(E117*U117,2)</f>
        <v>0</v>
      </c>
      <c r="W117" s="227" t="s">
        <v>149</v>
      </c>
      <c r="X117" s="227" t="s">
        <v>130</v>
      </c>
      <c r="Y117" s="217"/>
      <c r="Z117" s="217"/>
      <c r="AA117" s="217"/>
      <c r="AB117" s="217"/>
      <c r="AC117" s="217"/>
      <c r="AD117" s="217"/>
      <c r="AE117" s="217"/>
      <c r="AF117" s="217"/>
      <c r="AG117" s="217" t="s">
        <v>236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1" x14ac:dyDescent="0.2">
      <c r="A118" s="245">
        <v>87</v>
      </c>
      <c r="B118" s="246" t="s">
        <v>328</v>
      </c>
      <c r="C118" s="259" t="s">
        <v>329</v>
      </c>
      <c r="D118" s="247" t="s">
        <v>218</v>
      </c>
      <c r="E118" s="248">
        <v>1.7557700000000001</v>
      </c>
      <c r="F118" s="249"/>
      <c r="G118" s="250">
        <f>ROUND(E118*F118,2)</f>
        <v>0</v>
      </c>
      <c r="H118" s="249"/>
      <c r="I118" s="250">
        <f>ROUND(E118*H118,2)</f>
        <v>0</v>
      </c>
      <c r="J118" s="249"/>
      <c r="K118" s="250">
        <f>ROUND(E118*J118,2)</f>
        <v>0</v>
      </c>
      <c r="L118" s="250">
        <v>21</v>
      </c>
      <c r="M118" s="250">
        <f>G118*(1+L118/100)</f>
        <v>0</v>
      </c>
      <c r="N118" s="250">
        <v>0</v>
      </c>
      <c r="O118" s="250">
        <f>ROUND(E118*N118,2)</f>
        <v>0</v>
      </c>
      <c r="P118" s="250">
        <v>0</v>
      </c>
      <c r="Q118" s="250">
        <f>ROUND(E118*P118,2)</f>
        <v>0</v>
      </c>
      <c r="R118" s="250"/>
      <c r="S118" s="250" t="s">
        <v>128</v>
      </c>
      <c r="T118" s="251" t="s">
        <v>148</v>
      </c>
      <c r="U118" s="227">
        <v>0</v>
      </c>
      <c r="V118" s="227">
        <f>ROUND(E118*U118,2)</f>
        <v>0</v>
      </c>
      <c r="W118" s="227" t="s">
        <v>149</v>
      </c>
      <c r="X118" s="227" t="s">
        <v>130</v>
      </c>
      <c r="Y118" s="217"/>
      <c r="Z118" s="217"/>
      <c r="AA118" s="217"/>
      <c r="AB118" s="217"/>
      <c r="AC118" s="217"/>
      <c r="AD118" s="217"/>
      <c r="AE118" s="217"/>
      <c r="AF118" s="217"/>
      <c r="AG118" s="217" t="s">
        <v>236</v>
      </c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x14ac:dyDescent="0.2">
      <c r="A119" s="232" t="s">
        <v>125</v>
      </c>
      <c r="B119" s="233" t="s">
        <v>91</v>
      </c>
      <c r="C119" s="256" t="s">
        <v>92</v>
      </c>
      <c r="D119" s="234"/>
      <c r="E119" s="235"/>
      <c r="F119" s="236"/>
      <c r="G119" s="236">
        <f>SUMIF(AG120:AG133,"&lt;&gt;NOR",G120:G133)</f>
        <v>0</v>
      </c>
      <c r="H119" s="236"/>
      <c r="I119" s="236">
        <f>SUM(I120:I133)</f>
        <v>0</v>
      </c>
      <c r="J119" s="236"/>
      <c r="K119" s="236">
        <f>SUM(K120:K133)</f>
        <v>0</v>
      </c>
      <c r="L119" s="236"/>
      <c r="M119" s="236">
        <f>SUM(M120:M133)</f>
        <v>0</v>
      </c>
      <c r="N119" s="236"/>
      <c r="O119" s="236">
        <f>SUM(O120:O133)</f>
        <v>0</v>
      </c>
      <c r="P119" s="236"/>
      <c r="Q119" s="236">
        <f>SUM(Q120:Q133)</f>
        <v>0</v>
      </c>
      <c r="R119" s="236"/>
      <c r="S119" s="236"/>
      <c r="T119" s="237"/>
      <c r="U119" s="231"/>
      <c r="V119" s="231">
        <f>SUM(V120:V133)</f>
        <v>0</v>
      </c>
      <c r="W119" s="231"/>
      <c r="X119" s="231"/>
      <c r="AG119" t="s">
        <v>126</v>
      </c>
    </row>
    <row r="120" spans="1:60" outlineLevel="1" x14ac:dyDescent="0.2">
      <c r="A120" s="245">
        <v>88</v>
      </c>
      <c r="B120" s="246" t="s">
        <v>330</v>
      </c>
      <c r="C120" s="259" t="s">
        <v>331</v>
      </c>
      <c r="D120" s="247" t="s">
        <v>179</v>
      </c>
      <c r="E120" s="248">
        <v>6</v>
      </c>
      <c r="F120" s="249"/>
      <c r="G120" s="250">
        <f>ROUND(E120*F120,2)</f>
        <v>0</v>
      </c>
      <c r="H120" s="249"/>
      <c r="I120" s="250">
        <f>ROUND(E120*H120,2)</f>
        <v>0</v>
      </c>
      <c r="J120" s="249"/>
      <c r="K120" s="250">
        <f>ROUND(E120*J120,2)</f>
        <v>0</v>
      </c>
      <c r="L120" s="250">
        <v>21</v>
      </c>
      <c r="M120" s="250">
        <f>G120*(1+L120/100)</f>
        <v>0</v>
      </c>
      <c r="N120" s="250">
        <v>0</v>
      </c>
      <c r="O120" s="250">
        <f>ROUND(E120*N120,2)</f>
        <v>0</v>
      </c>
      <c r="P120" s="250">
        <v>0</v>
      </c>
      <c r="Q120" s="250">
        <f>ROUND(E120*P120,2)</f>
        <v>0</v>
      </c>
      <c r="R120" s="250"/>
      <c r="S120" s="250" t="s">
        <v>128</v>
      </c>
      <c r="T120" s="251" t="s">
        <v>148</v>
      </c>
      <c r="U120" s="227">
        <v>0</v>
      </c>
      <c r="V120" s="227">
        <f>ROUND(E120*U120,2)</f>
        <v>0</v>
      </c>
      <c r="W120" s="227" t="s">
        <v>149</v>
      </c>
      <c r="X120" s="227" t="s">
        <v>130</v>
      </c>
      <c r="Y120" s="217"/>
      <c r="Z120" s="217"/>
      <c r="AA120" s="217"/>
      <c r="AB120" s="217"/>
      <c r="AC120" s="217"/>
      <c r="AD120" s="217"/>
      <c r="AE120" s="217"/>
      <c r="AF120" s="217"/>
      <c r="AG120" s="217" t="s">
        <v>236</v>
      </c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1" x14ac:dyDescent="0.2">
      <c r="A121" s="245">
        <v>89</v>
      </c>
      <c r="B121" s="246" t="s">
        <v>332</v>
      </c>
      <c r="C121" s="259" t="s">
        <v>333</v>
      </c>
      <c r="D121" s="247" t="s">
        <v>179</v>
      </c>
      <c r="E121" s="248">
        <v>6</v>
      </c>
      <c r="F121" s="249"/>
      <c r="G121" s="250">
        <f>ROUND(E121*F121,2)</f>
        <v>0</v>
      </c>
      <c r="H121" s="249"/>
      <c r="I121" s="250">
        <f>ROUND(E121*H121,2)</f>
        <v>0</v>
      </c>
      <c r="J121" s="249"/>
      <c r="K121" s="250">
        <f>ROUND(E121*J121,2)</f>
        <v>0</v>
      </c>
      <c r="L121" s="250">
        <v>21</v>
      </c>
      <c r="M121" s="250">
        <f>G121*(1+L121/100)</f>
        <v>0</v>
      </c>
      <c r="N121" s="250">
        <v>0</v>
      </c>
      <c r="O121" s="250">
        <f>ROUND(E121*N121,2)</f>
        <v>0</v>
      </c>
      <c r="P121" s="250">
        <v>0</v>
      </c>
      <c r="Q121" s="250">
        <f>ROUND(E121*P121,2)</f>
        <v>0</v>
      </c>
      <c r="R121" s="250"/>
      <c r="S121" s="250" t="s">
        <v>128</v>
      </c>
      <c r="T121" s="251" t="s">
        <v>148</v>
      </c>
      <c r="U121" s="227">
        <v>0</v>
      </c>
      <c r="V121" s="227">
        <f>ROUND(E121*U121,2)</f>
        <v>0</v>
      </c>
      <c r="W121" s="227" t="s">
        <v>149</v>
      </c>
      <c r="X121" s="227" t="s">
        <v>153</v>
      </c>
      <c r="Y121" s="217"/>
      <c r="Z121" s="217"/>
      <c r="AA121" s="217"/>
      <c r="AB121" s="217"/>
      <c r="AC121" s="217"/>
      <c r="AD121" s="217"/>
      <c r="AE121" s="217"/>
      <c r="AF121" s="217"/>
      <c r="AG121" s="217" t="s">
        <v>162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1" x14ac:dyDescent="0.2">
      <c r="A122" s="245">
        <v>90</v>
      </c>
      <c r="B122" s="246" t="s">
        <v>334</v>
      </c>
      <c r="C122" s="259" t="s">
        <v>335</v>
      </c>
      <c r="D122" s="247" t="s">
        <v>179</v>
      </c>
      <c r="E122" s="248">
        <v>6</v>
      </c>
      <c r="F122" s="249"/>
      <c r="G122" s="250">
        <f>ROUND(E122*F122,2)</f>
        <v>0</v>
      </c>
      <c r="H122" s="249"/>
      <c r="I122" s="250">
        <f>ROUND(E122*H122,2)</f>
        <v>0</v>
      </c>
      <c r="J122" s="249"/>
      <c r="K122" s="250">
        <f>ROUND(E122*J122,2)</f>
        <v>0</v>
      </c>
      <c r="L122" s="250">
        <v>21</v>
      </c>
      <c r="M122" s="250">
        <f>G122*(1+L122/100)</f>
        <v>0</v>
      </c>
      <c r="N122" s="250">
        <v>0</v>
      </c>
      <c r="O122" s="250">
        <f>ROUND(E122*N122,2)</f>
        <v>0</v>
      </c>
      <c r="P122" s="250">
        <v>0</v>
      </c>
      <c r="Q122" s="250">
        <f>ROUND(E122*P122,2)</f>
        <v>0</v>
      </c>
      <c r="R122" s="250"/>
      <c r="S122" s="250" t="s">
        <v>128</v>
      </c>
      <c r="T122" s="251" t="s">
        <v>148</v>
      </c>
      <c r="U122" s="227">
        <v>0</v>
      </c>
      <c r="V122" s="227">
        <f>ROUND(E122*U122,2)</f>
        <v>0</v>
      </c>
      <c r="W122" s="227" t="s">
        <v>149</v>
      </c>
      <c r="X122" s="227" t="s">
        <v>153</v>
      </c>
      <c r="Y122" s="217"/>
      <c r="Z122" s="217"/>
      <c r="AA122" s="217"/>
      <c r="AB122" s="217"/>
      <c r="AC122" s="217"/>
      <c r="AD122" s="217"/>
      <c r="AE122" s="217"/>
      <c r="AF122" s="217"/>
      <c r="AG122" s="217" t="s">
        <v>162</v>
      </c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ht="22.5" outlineLevel="1" x14ac:dyDescent="0.2">
      <c r="A123" s="245">
        <v>91</v>
      </c>
      <c r="B123" s="246" t="s">
        <v>336</v>
      </c>
      <c r="C123" s="259" t="s">
        <v>337</v>
      </c>
      <c r="D123" s="247" t="s">
        <v>179</v>
      </c>
      <c r="E123" s="248">
        <v>6</v>
      </c>
      <c r="F123" s="249"/>
      <c r="G123" s="250">
        <f>ROUND(E123*F123,2)</f>
        <v>0</v>
      </c>
      <c r="H123" s="249"/>
      <c r="I123" s="250">
        <f>ROUND(E123*H123,2)</f>
        <v>0</v>
      </c>
      <c r="J123" s="249"/>
      <c r="K123" s="250">
        <f>ROUND(E123*J123,2)</f>
        <v>0</v>
      </c>
      <c r="L123" s="250">
        <v>21</v>
      </c>
      <c r="M123" s="250">
        <f>G123*(1+L123/100)</f>
        <v>0</v>
      </c>
      <c r="N123" s="250">
        <v>0</v>
      </c>
      <c r="O123" s="250">
        <f>ROUND(E123*N123,2)</f>
        <v>0</v>
      </c>
      <c r="P123" s="250">
        <v>0</v>
      </c>
      <c r="Q123" s="250">
        <f>ROUND(E123*P123,2)</f>
        <v>0</v>
      </c>
      <c r="R123" s="250"/>
      <c r="S123" s="250" t="s">
        <v>128</v>
      </c>
      <c r="T123" s="251" t="s">
        <v>148</v>
      </c>
      <c r="U123" s="227">
        <v>0</v>
      </c>
      <c r="V123" s="227">
        <f>ROUND(E123*U123,2)</f>
        <v>0</v>
      </c>
      <c r="W123" s="227" t="s">
        <v>149</v>
      </c>
      <c r="X123" s="227" t="s">
        <v>153</v>
      </c>
      <c r="Y123" s="217"/>
      <c r="Z123" s="217"/>
      <c r="AA123" s="217"/>
      <c r="AB123" s="217"/>
      <c r="AC123" s="217"/>
      <c r="AD123" s="217"/>
      <c r="AE123" s="217"/>
      <c r="AF123" s="217"/>
      <c r="AG123" s="217" t="s">
        <v>162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1" x14ac:dyDescent="0.2">
      <c r="A124" s="245">
        <v>92</v>
      </c>
      <c r="B124" s="246" t="s">
        <v>338</v>
      </c>
      <c r="C124" s="259" t="s">
        <v>339</v>
      </c>
      <c r="D124" s="247" t="s">
        <v>179</v>
      </c>
      <c r="E124" s="248">
        <v>6</v>
      </c>
      <c r="F124" s="249"/>
      <c r="G124" s="250">
        <f>ROUND(E124*F124,2)</f>
        <v>0</v>
      </c>
      <c r="H124" s="249"/>
      <c r="I124" s="250">
        <f>ROUND(E124*H124,2)</f>
        <v>0</v>
      </c>
      <c r="J124" s="249"/>
      <c r="K124" s="250">
        <f>ROUND(E124*J124,2)</f>
        <v>0</v>
      </c>
      <c r="L124" s="250">
        <v>21</v>
      </c>
      <c r="M124" s="250">
        <f>G124*(1+L124/100)</f>
        <v>0</v>
      </c>
      <c r="N124" s="250">
        <v>0</v>
      </c>
      <c r="O124" s="250">
        <f>ROUND(E124*N124,2)</f>
        <v>0</v>
      </c>
      <c r="P124" s="250">
        <v>0</v>
      </c>
      <c r="Q124" s="250">
        <f>ROUND(E124*P124,2)</f>
        <v>0</v>
      </c>
      <c r="R124" s="250"/>
      <c r="S124" s="250" t="s">
        <v>128</v>
      </c>
      <c r="T124" s="251" t="s">
        <v>148</v>
      </c>
      <c r="U124" s="227">
        <v>0</v>
      </c>
      <c r="V124" s="227">
        <f>ROUND(E124*U124,2)</f>
        <v>0</v>
      </c>
      <c r="W124" s="227" t="s">
        <v>149</v>
      </c>
      <c r="X124" s="227" t="s">
        <v>153</v>
      </c>
      <c r="Y124" s="217"/>
      <c r="Z124" s="217"/>
      <c r="AA124" s="217"/>
      <c r="AB124" s="217"/>
      <c r="AC124" s="217"/>
      <c r="AD124" s="217"/>
      <c r="AE124" s="217"/>
      <c r="AF124" s="217"/>
      <c r="AG124" s="217" t="s">
        <v>162</v>
      </c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1" x14ac:dyDescent="0.2">
      <c r="A125" s="245">
        <v>93</v>
      </c>
      <c r="B125" s="246" t="s">
        <v>340</v>
      </c>
      <c r="C125" s="259" t="s">
        <v>341</v>
      </c>
      <c r="D125" s="247" t="s">
        <v>179</v>
      </c>
      <c r="E125" s="248">
        <v>2</v>
      </c>
      <c r="F125" s="249"/>
      <c r="G125" s="250">
        <f>ROUND(E125*F125,2)</f>
        <v>0</v>
      </c>
      <c r="H125" s="249"/>
      <c r="I125" s="250">
        <f>ROUND(E125*H125,2)</f>
        <v>0</v>
      </c>
      <c r="J125" s="249"/>
      <c r="K125" s="250">
        <f>ROUND(E125*J125,2)</f>
        <v>0</v>
      </c>
      <c r="L125" s="250">
        <v>21</v>
      </c>
      <c r="M125" s="250">
        <f>G125*(1+L125/100)</f>
        <v>0</v>
      </c>
      <c r="N125" s="250">
        <v>0</v>
      </c>
      <c r="O125" s="250">
        <f>ROUND(E125*N125,2)</f>
        <v>0</v>
      </c>
      <c r="P125" s="250">
        <v>0</v>
      </c>
      <c r="Q125" s="250">
        <f>ROUND(E125*P125,2)</f>
        <v>0</v>
      </c>
      <c r="R125" s="250"/>
      <c r="S125" s="250" t="s">
        <v>128</v>
      </c>
      <c r="T125" s="251" t="s">
        <v>148</v>
      </c>
      <c r="U125" s="227">
        <v>0</v>
      </c>
      <c r="V125" s="227">
        <f>ROUND(E125*U125,2)</f>
        <v>0</v>
      </c>
      <c r="W125" s="227" t="s">
        <v>149</v>
      </c>
      <c r="X125" s="227" t="s">
        <v>153</v>
      </c>
      <c r="Y125" s="217"/>
      <c r="Z125" s="217"/>
      <c r="AA125" s="217"/>
      <c r="AB125" s="217"/>
      <c r="AC125" s="217"/>
      <c r="AD125" s="217"/>
      <c r="AE125" s="217"/>
      <c r="AF125" s="217"/>
      <c r="AG125" s="217" t="s">
        <v>162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1" x14ac:dyDescent="0.2">
      <c r="A126" s="245">
        <v>94</v>
      </c>
      <c r="B126" s="246" t="s">
        <v>342</v>
      </c>
      <c r="C126" s="259" t="s">
        <v>343</v>
      </c>
      <c r="D126" s="247" t="s">
        <v>179</v>
      </c>
      <c r="E126" s="248">
        <v>1</v>
      </c>
      <c r="F126" s="249"/>
      <c r="G126" s="250">
        <f>ROUND(E126*F126,2)</f>
        <v>0</v>
      </c>
      <c r="H126" s="249"/>
      <c r="I126" s="250">
        <f>ROUND(E126*H126,2)</f>
        <v>0</v>
      </c>
      <c r="J126" s="249"/>
      <c r="K126" s="250">
        <f>ROUND(E126*J126,2)</f>
        <v>0</v>
      </c>
      <c r="L126" s="250">
        <v>21</v>
      </c>
      <c r="M126" s="250">
        <f>G126*(1+L126/100)</f>
        <v>0</v>
      </c>
      <c r="N126" s="250">
        <v>0</v>
      </c>
      <c r="O126" s="250">
        <f>ROUND(E126*N126,2)</f>
        <v>0</v>
      </c>
      <c r="P126" s="250">
        <v>0</v>
      </c>
      <c r="Q126" s="250">
        <f>ROUND(E126*P126,2)</f>
        <v>0</v>
      </c>
      <c r="R126" s="250"/>
      <c r="S126" s="250" t="s">
        <v>128</v>
      </c>
      <c r="T126" s="251" t="s">
        <v>148</v>
      </c>
      <c r="U126" s="227">
        <v>0</v>
      </c>
      <c r="V126" s="227">
        <f>ROUND(E126*U126,2)</f>
        <v>0</v>
      </c>
      <c r="W126" s="227" t="s">
        <v>149</v>
      </c>
      <c r="X126" s="227" t="s">
        <v>153</v>
      </c>
      <c r="Y126" s="217"/>
      <c r="Z126" s="217"/>
      <c r="AA126" s="217"/>
      <c r="AB126" s="217"/>
      <c r="AC126" s="217"/>
      <c r="AD126" s="217"/>
      <c r="AE126" s="217"/>
      <c r="AF126" s="217"/>
      <c r="AG126" s="217" t="s">
        <v>162</v>
      </c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1" x14ac:dyDescent="0.2">
      <c r="A127" s="245">
        <v>95</v>
      </c>
      <c r="B127" s="246" t="s">
        <v>344</v>
      </c>
      <c r="C127" s="259" t="s">
        <v>345</v>
      </c>
      <c r="D127" s="247" t="s">
        <v>179</v>
      </c>
      <c r="E127" s="248">
        <v>1</v>
      </c>
      <c r="F127" s="249"/>
      <c r="G127" s="250">
        <f>ROUND(E127*F127,2)</f>
        <v>0</v>
      </c>
      <c r="H127" s="249"/>
      <c r="I127" s="250">
        <f>ROUND(E127*H127,2)</f>
        <v>0</v>
      </c>
      <c r="J127" s="249"/>
      <c r="K127" s="250">
        <f>ROUND(E127*J127,2)</f>
        <v>0</v>
      </c>
      <c r="L127" s="250">
        <v>21</v>
      </c>
      <c r="M127" s="250">
        <f>G127*(1+L127/100)</f>
        <v>0</v>
      </c>
      <c r="N127" s="250">
        <v>0</v>
      </c>
      <c r="O127" s="250">
        <f>ROUND(E127*N127,2)</f>
        <v>0</v>
      </c>
      <c r="P127" s="250">
        <v>0</v>
      </c>
      <c r="Q127" s="250">
        <f>ROUND(E127*P127,2)</f>
        <v>0</v>
      </c>
      <c r="R127" s="250"/>
      <c r="S127" s="250" t="s">
        <v>128</v>
      </c>
      <c r="T127" s="251" t="s">
        <v>148</v>
      </c>
      <c r="U127" s="227">
        <v>0</v>
      </c>
      <c r="V127" s="227">
        <f>ROUND(E127*U127,2)</f>
        <v>0</v>
      </c>
      <c r="W127" s="227" t="s">
        <v>149</v>
      </c>
      <c r="X127" s="227" t="s">
        <v>153</v>
      </c>
      <c r="Y127" s="217"/>
      <c r="Z127" s="217"/>
      <c r="AA127" s="217"/>
      <c r="AB127" s="217"/>
      <c r="AC127" s="217"/>
      <c r="AD127" s="217"/>
      <c r="AE127" s="217"/>
      <c r="AF127" s="217"/>
      <c r="AG127" s="217" t="s">
        <v>162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1" x14ac:dyDescent="0.2">
      <c r="A128" s="245">
        <v>96</v>
      </c>
      <c r="B128" s="246" t="s">
        <v>346</v>
      </c>
      <c r="C128" s="259" t="s">
        <v>347</v>
      </c>
      <c r="D128" s="247" t="s">
        <v>179</v>
      </c>
      <c r="E128" s="248">
        <v>1</v>
      </c>
      <c r="F128" s="249"/>
      <c r="G128" s="250">
        <f>ROUND(E128*F128,2)</f>
        <v>0</v>
      </c>
      <c r="H128" s="249"/>
      <c r="I128" s="250">
        <f>ROUND(E128*H128,2)</f>
        <v>0</v>
      </c>
      <c r="J128" s="249"/>
      <c r="K128" s="250">
        <f>ROUND(E128*J128,2)</f>
        <v>0</v>
      </c>
      <c r="L128" s="250">
        <v>21</v>
      </c>
      <c r="M128" s="250">
        <f>G128*(1+L128/100)</f>
        <v>0</v>
      </c>
      <c r="N128" s="250">
        <v>0</v>
      </c>
      <c r="O128" s="250">
        <f>ROUND(E128*N128,2)</f>
        <v>0</v>
      </c>
      <c r="P128" s="250">
        <v>0</v>
      </c>
      <c r="Q128" s="250">
        <f>ROUND(E128*P128,2)</f>
        <v>0</v>
      </c>
      <c r="R128" s="250"/>
      <c r="S128" s="250" t="s">
        <v>128</v>
      </c>
      <c r="T128" s="251" t="s">
        <v>148</v>
      </c>
      <c r="U128" s="227">
        <v>0</v>
      </c>
      <c r="V128" s="227">
        <f>ROUND(E128*U128,2)</f>
        <v>0</v>
      </c>
      <c r="W128" s="227" t="s">
        <v>149</v>
      </c>
      <c r="X128" s="227" t="s">
        <v>153</v>
      </c>
      <c r="Y128" s="217"/>
      <c r="Z128" s="217"/>
      <c r="AA128" s="217"/>
      <c r="AB128" s="217"/>
      <c r="AC128" s="217"/>
      <c r="AD128" s="217"/>
      <c r="AE128" s="217"/>
      <c r="AF128" s="217"/>
      <c r="AG128" s="217" t="s">
        <v>162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1" x14ac:dyDescent="0.2">
      <c r="A129" s="245">
        <v>97</v>
      </c>
      <c r="B129" s="246" t="s">
        <v>348</v>
      </c>
      <c r="C129" s="259" t="s">
        <v>349</v>
      </c>
      <c r="D129" s="247" t="s">
        <v>179</v>
      </c>
      <c r="E129" s="248">
        <v>1</v>
      </c>
      <c r="F129" s="249"/>
      <c r="G129" s="250">
        <f>ROUND(E129*F129,2)</f>
        <v>0</v>
      </c>
      <c r="H129" s="249"/>
      <c r="I129" s="250">
        <f>ROUND(E129*H129,2)</f>
        <v>0</v>
      </c>
      <c r="J129" s="249"/>
      <c r="K129" s="250">
        <f>ROUND(E129*J129,2)</f>
        <v>0</v>
      </c>
      <c r="L129" s="250">
        <v>21</v>
      </c>
      <c r="M129" s="250">
        <f>G129*(1+L129/100)</f>
        <v>0</v>
      </c>
      <c r="N129" s="250">
        <v>0</v>
      </c>
      <c r="O129" s="250">
        <f>ROUND(E129*N129,2)</f>
        <v>0</v>
      </c>
      <c r="P129" s="250">
        <v>0</v>
      </c>
      <c r="Q129" s="250">
        <f>ROUND(E129*P129,2)</f>
        <v>0</v>
      </c>
      <c r="R129" s="250"/>
      <c r="S129" s="250" t="s">
        <v>128</v>
      </c>
      <c r="T129" s="251" t="s">
        <v>148</v>
      </c>
      <c r="U129" s="227">
        <v>0</v>
      </c>
      <c r="V129" s="227">
        <f>ROUND(E129*U129,2)</f>
        <v>0</v>
      </c>
      <c r="W129" s="227" t="s">
        <v>149</v>
      </c>
      <c r="X129" s="227" t="s">
        <v>153</v>
      </c>
      <c r="Y129" s="217"/>
      <c r="Z129" s="217"/>
      <c r="AA129" s="217"/>
      <c r="AB129" s="217"/>
      <c r="AC129" s="217"/>
      <c r="AD129" s="217"/>
      <c r="AE129" s="217"/>
      <c r="AF129" s="217"/>
      <c r="AG129" s="217" t="s">
        <v>162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1" x14ac:dyDescent="0.2">
      <c r="A130" s="245">
        <v>98</v>
      </c>
      <c r="B130" s="246" t="s">
        <v>350</v>
      </c>
      <c r="C130" s="259" t="s">
        <v>351</v>
      </c>
      <c r="D130" s="247" t="s">
        <v>179</v>
      </c>
      <c r="E130" s="248">
        <v>6</v>
      </c>
      <c r="F130" s="249"/>
      <c r="G130" s="250">
        <f>ROUND(E130*F130,2)</f>
        <v>0</v>
      </c>
      <c r="H130" s="249"/>
      <c r="I130" s="250">
        <f>ROUND(E130*H130,2)</f>
        <v>0</v>
      </c>
      <c r="J130" s="249"/>
      <c r="K130" s="250">
        <f>ROUND(E130*J130,2)</f>
        <v>0</v>
      </c>
      <c r="L130" s="250">
        <v>21</v>
      </c>
      <c r="M130" s="250">
        <f>G130*(1+L130/100)</f>
        <v>0</v>
      </c>
      <c r="N130" s="250">
        <v>0</v>
      </c>
      <c r="O130" s="250">
        <f>ROUND(E130*N130,2)</f>
        <v>0</v>
      </c>
      <c r="P130" s="250">
        <v>0</v>
      </c>
      <c r="Q130" s="250">
        <f>ROUND(E130*P130,2)</f>
        <v>0</v>
      </c>
      <c r="R130" s="250"/>
      <c r="S130" s="250" t="s">
        <v>128</v>
      </c>
      <c r="T130" s="251" t="s">
        <v>148</v>
      </c>
      <c r="U130" s="227">
        <v>0</v>
      </c>
      <c r="V130" s="227">
        <f>ROUND(E130*U130,2)</f>
        <v>0</v>
      </c>
      <c r="W130" s="227" t="s">
        <v>149</v>
      </c>
      <c r="X130" s="227" t="s">
        <v>130</v>
      </c>
      <c r="Y130" s="217"/>
      <c r="Z130" s="217"/>
      <c r="AA130" s="217"/>
      <c r="AB130" s="217"/>
      <c r="AC130" s="217"/>
      <c r="AD130" s="217"/>
      <c r="AE130" s="217"/>
      <c r="AF130" s="217"/>
      <c r="AG130" s="217" t="s">
        <v>131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1" x14ac:dyDescent="0.2">
      <c r="A131" s="245">
        <v>99</v>
      </c>
      <c r="B131" s="246" t="s">
        <v>352</v>
      </c>
      <c r="C131" s="259" t="s">
        <v>353</v>
      </c>
      <c r="D131" s="247" t="s">
        <v>179</v>
      </c>
      <c r="E131" s="248">
        <v>6</v>
      </c>
      <c r="F131" s="249"/>
      <c r="G131" s="250">
        <f>ROUND(E131*F131,2)</f>
        <v>0</v>
      </c>
      <c r="H131" s="249"/>
      <c r="I131" s="250">
        <f>ROUND(E131*H131,2)</f>
        <v>0</v>
      </c>
      <c r="J131" s="249"/>
      <c r="K131" s="250">
        <f>ROUND(E131*J131,2)</f>
        <v>0</v>
      </c>
      <c r="L131" s="250">
        <v>21</v>
      </c>
      <c r="M131" s="250">
        <f>G131*(1+L131/100)</f>
        <v>0</v>
      </c>
      <c r="N131" s="250">
        <v>0</v>
      </c>
      <c r="O131" s="250">
        <f>ROUND(E131*N131,2)</f>
        <v>0</v>
      </c>
      <c r="P131" s="250">
        <v>0</v>
      </c>
      <c r="Q131" s="250">
        <f>ROUND(E131*P131,2)</f>
        <v>0</v>
      </c>
      <c r="R131" s="250"/>
      <c r="S131" s="250" t="s">
        <v>128</v>
      </c>
      <c r="T131" s="251" t="s">
        <v>148</v>
      </c>
      <c r="U131" s="227">
        <v>0</v>
      </c>
      <c r="V131" s="227">
        <f>ROUND(E131*U131,2)</f>
        <v>0</v>
      </c>
      <c r="W131" s="227" t="s">
        <v>149</v>
      </c>
      <c r="X131" s="227" t="s">
        <v>153</v>
      </c>
      <c r="Y131" s="217"/>
      <c r="Z131" s="217"/>
      <c r="AA131" s="217"/>
      <c r="AB131" s="217"/>
      <c r="AC131" s="217"/>
      <c r="AD131" s="217"/>
      <c r="AE131" s="217"/>
      <c r="AF131" s="217"/>
      <c r="AG131" s="217" t="s">
        <v>162</v>
      </c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1" x14ac:dyDescent="0.2">
      <c r="A132" s="245">
        <v>100</v>
      </c>
      <c r="B132" s="246" t="s">
        <v>354</v>
      </c>
      <c r="C132" s="259" t="s">
        <v>355</v>
      </c>
      <c r="D132" s="247" t="s">
        <v>179</v>
      </c>
      <c r="E132" s="248">
        <v>6</v>
      </c>
      <c r="F132" s="249"/>
      <c r="G132" s="250">
        <f>ROUND(E132*F132,2)</f>
        <v>0</v>
      </c>
      <c r="H132" s="249"/>
      <c r="I132" s="250">
        <f>ROUND(E132*H132,2)</f>
        <v>0</v>
      </c>
      <c r="J132" s="249"/>
      <c r="K132" s="250">
        <f>ROUND(E132*J132,2)</f>
        <v>0</v>
      </c>
      <c r="L132" s="250">
        <v>21</v>
      </c>
      <c r="M132" s="250">
        <f>G132*(1+L132/100)</f>
        <v>0</v>
      </c>
      <c r="N132" s="250">
        <v>0</v>
      </c>
      <c r="O132" s="250">
        <f>ROUND(E132*N132,2)</f>
        <v>0</v>
      </c>
      <c r="P132" s="250">
        <v>0</v>
      </c>
      <c r="Q132" s="250">
        <f>ROUND(E132*P132,2)</f>
        <v>0</v>
      </c>
      <c r="R132" s="250"/>
      <c r="S132" s="250" t="s">
        <v>128</v>
      </c>
      <c r="T132" s="251" t="s">
        <v>148</v>
      </c>
      <c r="U132" s="227">
        <v>0</v>
      </c>
      <c r="V132" s="227">
        <f>ROUND(E132*U132,2)</f>
        <v>0</v>
      </c>
      <c r="W132" s="227" t="s">
        <v>149</v>
      </c>
      <c r="X132" s="227" t="s">
        <v>153</v>
      </c>
      <c r="Y132" s="217"/>
      <c r="Z132" s="217"/>
      <c r="AA132" s="217"/>
      <c r="AB132" s="217"/>
      <c r="AC132" s="217"/>
      <c r="AD132" s="217"/>
      <c r="AE132" s="217"/>
      <c r="AF132" s="217"/>
      <c r="AG132" s="217" t="s">
        <v>162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1" x14ac:dyDescent="0.2">
      <c r="A133" s="245">
        <v>101</v>
      </c>
      <c r="B133" s="246" t="s">
        <v>356</v>
      </c>
      <c r="C133" s="259" t="s">
        <v>357</v>
      </c>
      <c r="D133" s="247" t="s">
        <v>218</v>
      </c>
      <c r="E133" s="248">
        <v>0.51717999999999997</v>
      </c>
      <c r="F133" s="249"/>
      <c r="G133" s="250">
        <f>ROUND(E133*F133,2)</f>
        <v>0</v>
      </c>
      <c r="H133" s="249"/>
      <c r="I133" s="250">
        <f>ROUND(E133*H133,2)</f>
        <v>0</v>
      </c>
      <c r="J133" s="249"/>
      <c r="K133" s="250">
        <f>ROUND(E133*J133,2)</f>
        <v>0</v>
      </c>
      <c r="L133" s="250">
        <v>21</v>
      </c>
      <c r="M133" s="250">
        <f>G133*(1+L133/100)</f>
        <v>0</v>
      </c>
      <c r="N133" s="250">
        <v>0</v>
      </c>
      <c r="O133" s="250">
        <f>ROUND(E133*N133,2)</f>
        <v>0</v>
      </c>
      <c r="P133" s="250">
        <v>0</v>
      </c>
      <c r="Q133" s="250">
        <f>ROUND(E133*P133,2)</f>
        <v>0</v>
      </c>
      <c r="R133" s="250"/>
      <c r="S133" s="250" t="s">
        <v>128</v>
      </c>
      <c r="T133" s="251" t="s">
        <v>148</v>
      </c>
      <c r="U133" s="227">
        <v>0</v>
      </c>
      <c r="V133" s="227">
        <f>ROUND(E133*U133,2)</f>
        <v>0</v>
      </c>
      <c r="W133" s="227" t="s">
        <v>149</v>
      </c>
      <c r="X133" s="227" t="s">
        <v>130</v>
      </c>
      <c r="Y133" s="217"/>
      <c r="Z133" s="217"/>
      <c r="AA133" s="217"/>
      <c r="AB133" s="217"/>
      <c r="AC133" s="217"/>
      <c r="AD133" s="217"/>
      <c r="AE133" s="217"/>
      <c r="AF133" s="217"/>
      <c r="AG133" s="217" t="s">
        <v>236</v>
      </c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x14ac:dyDescent="0.2">
      <c r="A134" s="232" t="s">
        <v>125</v>
      </c>
      <c r="B134" s="233" t="s">
        <v>93</v>
      </c>
      <c r="C134" s="256" t="s">
        <v>94</v>
      </c>
      <c r="D134" s="234"/>
      <c r="E134" s="235"/>
      <c r="F134" s="236"/>
      <c r="G134" s="236">
        <f>SUMIF(AG135:AG139,"&lt;&gt;NOR",G135:G139)</f>
        <v>0</v>
      </c>
      <c r="H134" s="236"/>
      <c r="I134" s="236">
        <f>SUM(I135:I139)</f>
        <v>0</v>
      </c>
      <c r="J134" s="236"/>
      <c r="K134" s="236">
        <f>SUM(K135:K139)</f>
        <v>0</v>
      </c>
      <c r="L134" s="236"/>
      <c r="M134" s="236">
        <f>SUM(M135:M139)</f>
        <v>0</v>
      </c>
      <c r="N134" s="236"/>
      <c r="O134" s="236">
        <f>SUM(O135:O139)</f>
        <v>0</v>
      </c>
      <c r="P134" s="236"/>
      <c r="Q134" s="236">
        <f>SUM(Q135:Q139)</f>
        <v>0</v>
      </c>
      <c r="R134" s="236"/>
      <c r="S134" s="236"/>
      <c r="T134" s="237"/>
      <c r="U134" s="231"/>
      <c r="V134" s="231">
        <f>SUM(V135:V139)</f>
        <v>0</v>
      </c>
      <c r="W134" s="231"/>
      <c r="X134" s="231"/>
      <c r="AG134" t="s">
        <v>126</v>
      </c>
    </row>
    <row r="135" spans="1:60" outlineLevel="1" x14ac:dyDescent="0.2">
      <c r="A135" s="245">
        <v>102</v>
      </c>
      <c r="B135" s="246" t="s">
        <v>358</v>
      </c>
      <c r="C135" s="259" t="s">
        <v>359</v>
      </c>
      <c r="D135" s="247" t="s">
        <v>197</v>
      </c>
      <c r="E135" s="248">
        <v>4.1399999999999997</v>
      </c>
      <c r="F135" s="249"/>
      <c r="G135" s="250">
        <f>ROUND(E135*F135,2)</f>
        <v>0</v>
      </c>
      <c r="H135" s="249"/>
      <c r="I135" s="250">
        <f>ROUND(E135*H135,2)</f>
        <v>0</v>
      </c>
      <c r="J135" s="249"/>
      <c r="K135" s="250">
        <f>ROUND(E135*J135,2)</f>
        <v>0</v>
      </c>
      <c r="L135" s="250">
        <v>21</v>
      </c>
      <c r="M135" s="250">
        <f>G135*(1+L135/100)</f>
        <v>0</v>
      </c>
      <c r="N135" s="250">
        <v>0</v>
      </c>
      <c r="O135" s="250">
        <f>ROUND(E135*N135,2)</f>
        <v>0</v>
      </c>
      <c r="P135" s="250">
        <v>0</v>
      </c>
      <c r="Q135" s="250">
        <f>ROUND(E135*P135,2)</f>
        <v>0</v>
      </c>
      <c r="R135" s="250"/>
      <c r="S135" s="250" t="s">
        <v>128</v>
      </c>
      <c r="T135" s="251" t="s">
        <v>129</v>
      </c>
      <c r="U135" s="227">
        <v>0</v>
      </c>
      <c r="V135" s="227">
        <f>ROUND(E135*U135,2)</f>
        <v>0</v>
      </c>
      <c r="W135" s="227"/>
      <c r="X135" s="227" t="s">
        <v>130</v>
      </c>
      <c r="Y135" s="217"/>
      <c r="Z135" s="217"/>
      <c r="AA135" s="217"/>
      <c r="AB135" s="217"/>
      <c r="AC135" s="217"/>
      <c r="AD135" s="217"/>
      <c r="AE135" s="217"/>
      <c r="AF135" s="217"/>
      <c r="AG135" s="217" t="s">
        <v>236</v>
      </c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1" x14ac:dyDescent="0.2">
      <c r="A136" s="245">
        <v>103</v>
      </c>
      <c r="B136" s="246" t="s">
        <v>360</v>
      </c>
      <c r="C136" s="259" t="s">
        <v>361</v>
      </c>
      <c r="D136" s="247" t="s">
        <v>179</v>
      </c>
      <c r="E136" s="248">
        <v>6</v>
      </c>
      <c r="F136" s="249"/>
      <c r="G136" s="250">
        <f>ROUND(E136*F136,2)</f>
        <v>0</v>
      </c>
      <c r="H136" s="249"/>
      <c r="I136" s="250">
        <f>ROUND(E136*H136,2)</f>
        <v>0</v>
      </c>
      <c r="J136" s="249"/>
      <c r="K136" s="250">
        <f>ROUND(E136*J136,2)</f>
        <v>0</v>
      </c>
      <c r="L136" s="250">
        <v>21</v>
      </c>
      <c r="M136" s="250">
        <f>G136*(1+L136/100)</f>
        <v>0</v>
      </c>
      <c r="N136" s="250">
        <v>0</v>
      </c>
      <c r="O136" s="250">
        <f>ROUND(E136*N136,2)</f>
        <v>0</v>
      </c>
      <c r="P136" s="250">
        <v>0</v>
      </c>
      <c r="Q136" s="250">
        <f>ROUND(E136*P136,2)</f>
        <v>0</v>
      </c>
      <c r="R136" s="250"/>
      <c r="S136" s="250" t="s">
        <v>128</v>
      </c>
      <c r="T136" s="251" t="s">
        <v>129</v>
      </c>
      <c r="U136" s="227">
        <v>0</v>
      </c>
      <c r="V136" s="227">
        <f>ROUND(E136*U136,2)</f>
        <v>0</v>
      </c>
      <c r="W136" s="227"/>
      <c r="X136" s="227" t="s">
        <v>130</v>
      </c>
      <c r="Y136" s="217"/>
      <c r="Z136" s="217"/>
      <c r="AA136" s="217"/>
      <c r="AB136" s="217"/>
      <c r="AC136" s="217"/>
      <c r="AD136" s="217"/>
      <c r="AE136" s="217"/>
      <c r="AF136" s="217"/>
      <c r="AG136" s="217" t="s">
        <v>236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1" x14ac:dyDescent="0.2">
      <c r="A137" s="238">
        <v>104</v>
      </c>
      <c r="B137" s="239" t="s">
        <v>362</v>
      </c>
      <c r="C137" s="257" t="s">
        <v>363</v>
      </c>
      <c r="D137" s="240" t="s">
        <v>179</v>
      </c>
      <c r="E137" s="241">
        <v>26</v>
      </c>
      <c r="F137" s="242"/>
      <c r="G137" s="243">
        <f>ROUND(E137*F137,2)</f>
        <v>0</v>
      </c>
      <c r="H137" s="242"/>
      <c r="I137" s="243">
        <f>ROUND(E137*H137,2)</f>
        <v>0</v>
      </c>
      <c r="J137" s="242"/>
      <c r="K137" s="243">
        <f>ROUND(E137*J137,2)</f>
        <v>0</v>
      </c>
      <c r="L137" s="243">
        <v>21</v>
      </c>
      <c r="M137" s="243">
        <f>G137*(1+L137/100)</f>
        <v>0</v>
      </c>
      <c r="N137" s="243">
        <v>0</v>
      </c>
      <c r="O137" s="243">
        <f>ROUND(E137*N137,2)</f>
        <v>0</v>
      </c>
      <c r="P137" s="243">
        <v>0</v>
      </c>
      <c r="Q137" s="243">
        <f>ROUND(E137*P137,2)</f>
        <v>0</v>
      </c>
      <c r="R137" s="243"/>
      <c r="S137" s="243" t="s">
        <v>128</v>
      </c>
      <c r="T137" s="244" t="s">
        <v>129</v>
      </c>
      <c r="U137" s="227">
        <v>0</v>
      </c>
      <c r="V137" s="227">
        <f>ROUND(E137*U137,2)</f>
        <v>0</v>
      </c>
      <c r="W137" s="227"/>
      <c r="X137" s="227" t="s">
        <v>130</v>
      </c>
      <c r="Y137" s="217"/>
      <c r="Z137" s="217"/>
      <c r="AA137" s="217"/>
      <c r="AB137" s="217"/>
      <c r="AC137" s="217"/>
      <c r="AD137" s="217"/>
      <c r="AE137" s="217"/>
      <c r="AF137" s="217"/>
      <c r="AG137" s="217" t="s">
        <v>236</v>
      </c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1" x14ac:dyDescent="0.2">
      <c r="A138" s="224">
        <v>105</v>
      </c>
      <c r="B138" s="225" t="s">
        <v>364</v>
      </c>
      <c r="C138" s="261" t="s">
        <v>365</v>
      </c>
      <c r="D138" s="226" t="s">
        <v>0</v>
      </c>
      <c r="E138" s="253"/>
      <c r="F138" s="228"/>
      <c r="G138" s="227">
        <f>ROUND(E138*F138,2)</f>
        <v>0</v>
      </c>
      <c r="H138" s="228"/>
      <c r="I138" s="227">
        <f>ROUND(E138*H138,2)</f>
        <v>0</v>
      </c>
      <c r="J138" s="228"/>
      <c r="K138" s="227">
        <f>ROUND(E138*J138,2)</f>
        <v>0</v>
      </c>
      <c r="L138" s="227">
        <v>21</v>
      </c>
      <c r="M138" s="227">
        <f>G138*(1+L138/100)</f>
        <v>0</v>
      </c>
      <c r="N138" s="227">
        <v>0</v>
      </c>
      <c r="O138" s="227">
        <f>ROUND(E138*N138,2)</f>
        <v>0</v>
      </c>
      <c r="P138" s="227">
        <v>0</v>
      </c>
      <c r="Q138" s="227">
        <f>ROUND(E138*P138,2)</f>
        <v>0</v>
      </c>
      <c r="R138" s="227" t="s">
        <v>366</v>
      </c>
      <c r="S138" s="227" t="s">
        <v>173</v>
      </c>
      <c r="T138" s="227" t="s">
        <v>173</v>
      </c>
      <c r="U138" s="227">
        <v>0</v>
      </c>
      <c r="V138" s="227">
        <f>ROUND(E138*U138,2)</f>
        <v>0</v>
      </c>
      <c r="W138" s="227"/>
      <c r="X138" s="227" t="s">
        <v>78</v>
      </c>
      <c r="Y138" s="217"/>
      <c r="Z138" s="217"/>
      <c r="AA138" s="217"/>
      <c r="AB138" s="217"/>
      <c r="AC138" s="217"/>
      <c r="AD138" s="217"/>
      <c r="AE138" s="217"/>
      <c r="AF138" s="217"/>
      <c r="AG138" s="217" t="s">
        <v>367</v>
      </c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1" x14ac:dyDescent="0.2">
      <c r="A139" s="224"/>
      <c r="B139" s="225"/>
      <c r="C139" s="262" t="s">
        <v>368</v>
      </c>
      <c r="D139" s="254"/>
      <c r="E139" s="254"/>
      <c r="F139" s="254"/>
      <c r="G139" s="254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17"/>
      <c r="Z139" s="217"/>
      <c r="AA139" s="217"/>
      <c r="AB139" s="217"/>
      <c r="AC139" s="217"/>
      <c r="AD139" s="217"/>
      <c r="AE139" s="217"/>
      <c r="AF139" s="217"/>
      <c r="AG139" s="217" t="s">
        <v>233</v>
      </c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x14ac:dyDescent="0.2">
      <c r="A140" s="232" t="s">
        <v>125</v>
      </c>
      <c r="B140" s="233" t="s">
        <v>95</v>
      </c>
      <c r="C140" s="256" t="s">
        <v>96</v>
      </c>
      <c r="D140" s="234"/>
      <c r="E140" s="235"/>
      <c r="F140" s="236"/>
      <c r="G140" s="236">
        <f>SUMIF(AG141:AG143,"&lt;&gt;NOR",G141:G143)</f>
        <v>0</v>
      </c>
      <c r="H140" s="236"/>
      <c r="I140" s="236">
        <f>SUM(I141:I143)</f>
        <v>0</v>
      </c>
      <c r="J140" s="236"/>
      <c r="K140" s="236">
        <f>SUM(K141:K143)</f>
        <v>0</v>
      </c>
      <c r="L140" s="236"/>
      <c r="M140" s="236">
        <f>SUM(M141:M143)</f>
        <v>0</v>
      </c>
      <c r="N140" s="236"/>
      <c r="O140" s="236">
        <f>SUM(O141:O143)</f>
        <v>0</v>
      </c>
      <c r="P140" s="236"/>
      <c r="Q140" s="236">
        <f>SUM(Q141:Q143)</f>
        <v>0</v>
      </c>
      <c r="R140" s="236"/>
      <c r="S140" s="236"/>
      <c r="T140" s="237"/>
      <c r="U140" s="231"/>
      <c r="V140" s="231">
        <f>SUM(V141:V143)</f>
        <v>0</v>
      </c>
      <c r="W140" s="231"/>
      <c r="X140" s="231"/>
      <c r="AG140" t="s">
        <v>126</v>
      </c>
    </row>
    <row r="141" spans="1:60" outlineLevel="1" x14ac:dyDescent="0.2">
      <c r="A141" s="245">
        <v>106</v>
      </c>
      <c r="B141" s="246" t="s">
        <v>369</v>
      </c>
      <c r="C141" s="259" t="s">
        <v>370</v>
      </c>
      <c r="D141" s="247" t="s">
        <v>147</v>
      </c>
      <c r="E141" s="248">
        <v>445.68</v>
      </c>
      <c r="F141" s="249"/>
      <c r="G141" s="250">
        <f>ROUND(E141*F141,2)</f>
        <v>0</v>
      </c>
      <c r="H141" s="249"/>
      <c r="I141" s="250">
        <f>ROUND(E141*H141,2)</f>
        <v>0</v>
      </c>
      <c r="J141" s="249"/>
      <c r="K141" s="250">
        <f>ROUND(E141*J141,2)</f>
        <v>0</v>
      </c>
      <c r="L141" s="250">
        <v>21</v>
      </c>
      <c r="M141" s="250">
        <f>G141*(1+L141/100)</f>
        <v>0</v>
      </c>
      <c r="N141" s="250">
        <v>0</v>
      </c>
      <c r="O141" s="250">
        <f>ROUND(E141*N141,2)</f>
        <v>0</v>
      </c>
      <c r="P141" s="250">
        <v>0</v>
      </c>
      <c r="Q141" s="250">
        <f>ROUND(E141*P141,2)</f>
        <v>0</v>
      </c>
      <c r="R141" s="250"/>
      <c r="S141" s="250" t="s">
        <v>128</v>
      </c>
      <c r="T141" s="251" t="s">
        <v>129</v>
      </c>
      <c r="U141" s="227">
        <v>0</v>
      </c>
      <c r="V141" s="227">
        <f>ROUND(E141*U141,2)</f>
        <v>0</v>
      </c>
      <c r="W141" s="227"/>
      <c r="X141" s="227" t="s">
        <v>130</v>
      </c>
      <c r="Y141" s="217"/>
      <c r="Z141" s="217"/>
      <c r="AA141" s="217"/>
      <c r="AB141" s="217"/>
      <c r="AC141" s="217"/>
      <c r="AD141" s="217"/>
      <c r="AE141" s="217"/>
      <c r="AF141" s="217"/>
      <c r="AG141" s="217" t="s">
        <v>371</v>
      </c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outlineLevel="1" x14ac:dyDescent="0.2">
      <c r="A142" s="245">
        <v>107</v>
      </c>
      <c r="B142" s="246" t="s">
        <v>372</v>
      </c>
      <c r="C142" s="259" t="s">
        <v>373</v>
      </c>
      <c r="D142" s="247" t="s">
        <v>315</v>
      </c>
      <c r="E142" s="248">
        <v>1</v>
      </c>
      <c r="F142" s="249"/>
      <c r="G142" s="250">
        <f>ROUND(E142*F142,2)</f>
        <v>0</v>
      </c>
      <c r="H142" s="249"/>
      <c r="I142" s="250">
        <f>ROUND(E142*H142,2)</f>
        <v>0</v>
      </c>
      <c r="J142" s="249"/>
      <c r="K142" s="250">
        <f>ROUND(E142*J142,2)</f>
        <v>0</v>
      </c>
      <c r="L142" s="250">
        <v>21</v>
      </c>
      <c r="M142" s="250">
        <f>G142*(1+L142/100)</f>
        <v>0</v>
      </c>
      <c r="N142" s="250">
        <v>0</v>
      </c>
      <c r="O142" s="250">
        <f>ROUND(E142*N142,2)</f>
        <v>0</v>
      </c>
      <c r="P142" s="250">
        <v>0</v>
      </c>
      <c r="Q142" s="250">
        <f>ROUND(E142*P142,2)</f>
        <v>0</v>
      </c>
      <c r="R142" s="250"/>
      <c r="S142" s="250" t="s">
        <v>128</v>
      </c>
      <c r="T142" s="251" t="s">
        <v>129</v>
      </c>
      <c r="U142" s="227">
        <v>0</v>
      </c>
      <c r="V142" s="227">
        <f>ROUND(E142*U142,2)</f>
        <v>0</v>
      </c>
      <c r="W142" s="227"/>
      <c r="X142" s="227" t="s">
        <v>153</v>
      </c>
      <c r="Y142" s="217"/>
      <c r="Z142" s="217"/>
      <c r="AA142" s="217"/>
      <c r="AB142" s="217"/>
      <c r="AC142" s="217"/>
      <c r="AD142" s="217"/>
      <c r="AE142" s="217"/>
      <c r="AF142" s="217"/>
      <c r="AG142" s="217" t="s">
        <v>154</v>
      </c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1" x14ac:dyDescent="0.2">
      <c r="A143" s="245">
        <v>108</v>
      </c>
      <c r="B143" s="246" t="s">
        <v>374</v>
      </c>
      <c r="C143" s="259" t="s">
        <v>375</v>
      </c>
      <c r="D143" s="247" t="s">
        <v>315</v>
      </c>
      <c r="E143" s="248">
        <v>1</v>
      </c>
      <c r="F143" s="249"/>
      <c r="G143" s="250">
        <f>ROUND(E143*F143,2)</f>
        <v>0</v>
      </c>
      <c r="H143" s="249"/>
      <c r="I143" s="250">
        <f>ROUND(E143*H143,2)</f>
        <v>0</v>
      </c>
      <c r="J143" s="249"/>
      <c r="K143" s="250">
        <f>ROUND(E143*J143,2)</f>
        <v>0</v>
      </c>
      <c r="L143" s="250">
        <v>21</v>
      </c>
      <c r="M143" s="250">
        <f>G143*(1+L143/100)</f>
        <v>0</v>
      </c>
      <c r="N143" s="250">
        <v>0</v>
      </c>
      <c r="O143" s="250">
        <f>ROUND(E143*N143,2)</f>
        <v>0</v>
      </c>
      <c r="P143" s="250">
        <v>0</v>
      </c>
      <c r="Q143" s="250">
        <f>ROUND(E143*P143,2)</f>
        <v>0</v>
      </c>
      <c r="R143" s="250"/>
      <c r="S143" s="250" t="s">
        <v>128</v>
      </c>
      <c r="T143" s="251" t="s">
        <v>129</v>
      </c>
      <c r="U143" s="227">
        <v>0</v>
      </c>
      <c r="V143" s="227">
        <f>ROUND(E143*U143,2)</f>
        <v>0</v>
      </c>
      <c r="W143" s="227"/>
      <c r="X143" s="227" t="s">
        <v>130</v>
      </c>
      <c r="Y143" s="217"/>
      <c r="Z143" s="217"/>
      <c r="AA143" s="217"/>
      <c r="AB143" s="217"/>
      <c r="AC143" s="217"/>
      <c r="AD143" s="217"/>
      <c r="AE143" s="217"/>
      <c r="AF143" s="217"/>
      <c r="AG143" s="217" t="s">
        <v>371</v>
      </c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x14ac:dyDescent="0.2">
      <c r="A144" s="232" t="s">
        <v>125</v>
      </c>
      <c r="B144" s="233" t="s">
        <v>97</v>
      </c>
      <c r="C144" s="256" t="s">
        <v>27</v>
      </c>
      <c r="D144" s="234"/>
      <c r="E144" s="235"/>
      <c r="F144" s="236"/>
      <c r="G144" s="236">
        <f>SUMIF(AG145:AG147,"&lt;&gt;NOR",G145:G147)</f>
        <v>0</v>
      </c>
      <c r="H144" s="236"/>
      <c r="I144" s="236">
        <f>SUM(I145:I147)</f>
        <v>0</v>
      </c>
      <c r="J144" s="236"/>
      <c r="K144" s="236">
        <f>SUM(K145:K147)</f>
        <v>0</v>
      </c>
      <c r="L144" s="236"/>
      <c r="M144" s="236">
        <f>SUM(M145:M147)</f>
        <v>0</v>
      </c>
      <c r="N144" s="236"/>
      <c r="O144" s="236">
        <f>SUM(O145:O147)</f>
        <v>0</v>
      </c>
      <c r="P144" s="236"/>
      <c r="Q144" s="236">
        <f>SUM(Q145:Q147)</f>
        <v>0</v>
      </c>
      <c r="R144" s="236"/>
      <c r="S144" s="236"/>
      <c r="T144" s="237"/>
      <c r="U144" s="231"/>
      <c r="V144" s="231">
        <f>SUM(V145:V147)</f>
        <v>0</v>
      </c>
      <c r="W144" s="231"/>
      <c r="X144" s="231"/>
      <c r="AG144" t="s">
        <v>126</v>
      </c>
    </row>
    <row r="145" spans="1:60" outlineLevel="1" x14ac:dyDescent="0.2">
      <c r="A145" s="245">
        <v>109</v>
      </c>
      <c r="B145" s="246" t="s">
        <v>376</v>
      </c>
      <c r="C145" s="259" t="s">
        <v>377</v>
      </c>
      <c r="D145" s="247" t="s">
        <v>315</v>
      </c>
      <c r="E145" s="248">
        <v>1</v>
      </c>
      <c r="F145" s="249"/>
      <c r="G145" s="250">
        <f>ROUND(E145*F145,2)</f>
        <v>0</v>
      </c>
      <c r="H145" s="249"/>
      <c r="I145" s="250">
        <f>ROUND(E145*H145,2)</f>
        <v>0</v>
      </c>
      <c r="J145" s="249"/>
      <c r="K145" s="250">
        <f>ROUND(E145*J145,2)</f>
        <v>0</v>
      </c>
      <c r="L145" s="250">
        <v>21</v>
      </c>
      <c r="M145" s="250">
        <f>G145*(1+L145/100)</f>
        <v>0</v>
      </c>
      <c r="N145" s="250">
        <v>0</v>
      </c>
      <c r="O145" s="250">
        <f>ROUND(E145*N145,2)</f>
        <v>0</v>
      </c>
      <c r="P145" s="250">
        <v>0</v>
      </c>
      <c r="Q145" s="250">
        <f>ROUND(E145*P145,2)</f>
        <v>0</v>
      </c>
      <c r="R145" s="250"/>
      <c r="S145" s="250" t="s">
        <v>128</v>
      </c>
      <c r="T145" s="251" t="s">
        <v>129</v>
      </c>
      <c r="U145" s="227">
        <v>0</v>
      </c>
      <c r="V145" s="227">
        <f>ROUND(E145*U145,2)</f>
        <v>0</v>
      </c>
      <c r="W145" s="227"/>
      <c r="X145" s="227" t="s">
        <v>130</v>
      </c>
      <c r="Y145" s="217"/>
      <c r="Z145" s="217"/>
      <c r="AA145" s="217"/>
      <c r="AB145" s="217"/>
      <c r="AC145" s="217"/>
      <c r="AD145" s="217"/>
      <c r="AE145" s="217"/>
      <c r="AF145" s="217"/>
      <c r="AG145" s="217" t="s">
        <v>131</v>
      </c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outlineLevel="1" x14ac:dyDescent="0.2">
      <c r="A146" s="245">
        <v>110</v>
      </c>
      <c r="B146" s="246" t="s">
        <v>378</v>
      </c>
      <c r="C146" s="259" t="s">
        <v>379</v>
      </c>
      <c r="D146" s="247" t="s">
        <v>315</v>
      </c>
      <c r="E146" s="248">
        <v>1</v>
      </c>
      <c r="F146" s="249"/>
      <c r="G146" s="250">
        <f>ROUND(E146*F146,2)</f>
        <v>0</v>
      </c>
      <c r="H146" s="249"/>
      <c r="I146" s="250">
        <f>ROUND(E146*H146,2)</f>
        <v>0</v>
      </c>
      <c r="J146" s="249"/>
      <c r="K146" s="250">
        <f>ROUND(E146*J146,2)</f>
        <v>0</v>
      </c>
      <c r="L146" s="250">
        <v>21</v>
      </c>
      <c r="M146" s="250">
        <f>G146*(1+L146/100)</f>
        <v>0</v>
      </c>
      <c r="N146" s="250">
        <v>0</v>
      </c>
      <c r="O146" s="250">
        <f>ROUND(E146*N146,2)</f>
        <v>0</v>
      </c>
      <c r="P146" s="250">
        <v>0</v>
      </c>
      <c r="Q146" s="250">
        <f>ROUND(E146*P146,2)</f>
        <v>0</v>
      </c>
      <c r="R146" s="250"/>
      <c r="S146" s="250" t="s">
        <v>128</v>
      </c>
      <c r="T146" s="251" t="s">
        <v>129</v>
      </c>
      <c r="U146" s="227">
        <v>0</v>
      </c>
      <c r="V146" s="227">
        <f>ROUND(E146*U146,2)</f>
        <v>0</v>
      </c>
      <c r="W146" s="227"/>
      <c r="X146" s="227" t="s">
        <v>130</v>
      </c>
      <c r="Y146" s="217"/>
      <c r="Z146" s="217"/>
      <c r="AA146" s="217"/>
      <c r="AB146" s="217"/>
      <c r="AC146" s="217"/>
      <c r="AD146" s="217"/>
      <c r="AE146" s="217"/>
      <c r="AF146" s="217"/>
      <c r="AG146" s="217" t="s">
        <v>131</v>
      </c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outlineLevel="1" x14ac:dyDescent="0.2">
      <c r="A147" s="238">
        <v>111</v>
      </c>
      <c r="B147" s="239" t="s">
        <v>380</v>
      </c>
      <c r="C147" s="257" t="s">
        <v>381</v>
      </c>
      <c r="D147" s="240" t="s">
        <v>315</v>
      </c>
      <c r="E147" s="241">
        <v>1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3">
        <v>0</v>
      </c>
      <c r="O147" s="243">
        <f>ROUND(E147*N147,2)</f>
        <v>0</v>
      </c>
      <c r="P147" s="243">
        <v>0</v>
      </c>
      <c r="Q147" s="243">
        <f>ROUND(E147*P147,2)</f>
        <v>0</v>
      </c>
      <c r="R147" s="243"/>
      <c r="S147" s="243" t="s">
        <v>128</v>
      </c>
      <c r="T147" s="244" t="s">
        <v>129</v>
      </c>
      <c r="U147" s="227">
        <v>0</v>
      </c>
      <c r="V147" s="227">
        <f>ROUND(E147*U147,2)</f>
        <v>0</v>
      </c>
      <c r="W147" s="227"/>
      <c r="X147" s="227" t="s">
        <v>130</v>
      </c>
      <c r="Y147" s="217"/>
      <c r="Z147" s="217"/>
      <c r="AA147" s="217"/>
      <c r="AB147" s="217"/>
      <c r="AC147" s="217"/>
      <c r="AD147" s="217"/>
      <c r="AE147" s="217"/>
      <c r="AF147" s="217"/>
      <c r="AG147" s="217" t="s">
        <v>131</v>
      </c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x14ac:dyDescent="0.2">
      <c r="A148" s="3"/>
      <c r="B148" s="4"/>
      <c r="C148" s="263"/>
      <c r="D148" s="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AE148">
        <v>15</v>
      </c>
      <c r="AF148">
        <v>21</v>
      </c>
      <c r="AG148" t="s">
        <v>112</v>
      </c>
    </row>
    <row r="149" spans="1:60" x14ac:dyDescent="0.2">
      <c r="A149" s="220"/>
      <c r="B149" s="221" t="s">
        <v>29</v>
      </c>
      <c r="C149" s="264"/>
      <c r="D149" s="222"/>
      <c r="E149" s="223"/>
      <c r="F149" s="223"/>
      <c r="G149" s="255">
        <f>G8+G22+G35+G39+G63+G66+G92+G101+G104+G109+G112+G119+G134+G140+G144</f>
        <v>0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AE149">
        <f>SUMIF(L7:L147,AE148,G7:G147)</f>
        <v>0</v>
      </c>
      <c r="AF149">
        <f>SUMIF(L7:L147,AF148,G7:G147)</f>
        <v>0</v>
      </c>
      <c r="AG149" t="s">
        <v>382</v>
      </c>
    </row>
    <row r="150" spans="1:60" x14ac:dyDescent="0.2">
      <c r="C150" s="265"/>
      <c r="D150" s="10"/>
      <c r="AG150" t="s">
        <v>383</v>
      </c>
    </row>
    <row r="151" spans="1:60" x14ac:dyDescent="0.2">
      <c r="D151" s="10"/>
    </row>
    <row r="152" spans="1:60" x14ac:dyDescent="0.2">
      <c r="D152" s="10"/>
    </row>
    <row r="153" spans="1:60" x14ac:dyDescent="0.2">
      <c r="D153" s="10"/>
    </row>
    <row r="154" spans="1:60" x14ac:dyDescent="0.2">
      <c r="D154" s="10"/>
    </row>
    <row r="155" spans="1:60" x14ac:dyDescent="0.2">
      <c r="D155" s="10"/>
    </row>
    <row r="156" spans="1:60" x14ac:dyDescent="0.2">
      <c r="D156" s="10"/>
    </row>
    <row r="157" spans="1:60" x14ac:dyDescent="0.2">
      <c r="D157" s="10"/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RG+pOSdD1G7RGROTwckAZ74ykwAVRHp16CJmz4iA2wNCIkdi9w7Cxc2VXUhizuLR7g18RckIPJjgZvLycCKJTQ==" saltValue="oiQEu9EHHVQI2QJpf6USBw==" spinCount="100000" sheet="1"/>
  <mergeCells count="6">
    <mergeCell ref="A1:G1"/>
    <mergeCell ref="C2:G2"/>
    <mergeCell ref="C3:G3"/>
    <mergeCell ref="C4:G4"/>
    <mergeCell ref="C65:G65"/>
    <mergeCell ref="C139:G13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5 Pol'!Názvy_tisku</vt:lpstr>
      <vt:lpstr>oadresa</vt:lpstr>
      <vt:lpstr>Stavba!Objednatel</vt:lpstr>
      <vt:lpstr>Stavba!Objekt</vt:lpstr>
      <vt:lpstr>'02 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2021-06-01T05:41:39Z</dcterms:modified>
</cp:coreProperties>
</file>