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64" i="12" l="1"/>
  <c r="F39" i="1" s="1"/>
  <c r="F40" i="1" s="1"/>
  <c r="G9" i="12"/>
  <c r="I9" i="12"/>
  <c r="K9" i="12"/>
  <c r="M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9" i="12"/>
  <c r="M19" i="12" s="1"/>
  <c r="I19" i="12"/>
  <c r="I18" i="12" s="1"/>
  <c r="K19" i="12"/>
  <c r="O19" i="12"/>
  <c r="O18" i="12" s="1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K42" i="12" s="1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I74" i="12"/>
  <c r="K74" i="12"/>
  <c r="M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U78" i="12"/>
  <c r="G79" i="12"/>
  <c r="M79" i="12" s="1"/>
  <c r="M78" i="12" s="1"/>
  <c r="I79" i="12"/>
  <c r="I78" i="12" s="1"/>
  <c r="K79" i="12"/>
  <c r="K78" i="12" s="1"/>
  <c r="O79" i="12"/>
  <c r="O78" i="12" s="1"/>
  <c r="Q79" i="12"/>
  <c r="Q78" i="12" s="1"/>
  <c r="U79" i="12"/>
  <c r="G81" i="12"/>
  <c r="M81" i="12" s="1"/>
  <c r="M80" i="12" s="1"/>
  <c r="I81" i="12"/>
  <c r="K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Q80" i="12" s="1"/>
  <c r="U84" i="12"/>
  <c r="I85" i="12"/>
  <c r="Q85" i="12"/>
  <c r="G86" i="12"/>
  <c r="G85" i="12" s="1"/>
  <c r="I57" i="1" s="1"/>
  <c r="I86" i="12"/>
  <c r="K86" i="12"/>
  <c r="K85" i="12" s="1"/>
  <c r="M86" i="12"/>
  <c r="M85" i="12" s="1"/>
  <c r="O86" i="12"/>
  <c r="O85" i="12" s="1"/>
  <c r="Q86" i="12"/>
  <c r="U86" i="12"/>
  <c r="U85" i="12" s="1"/>
  <c r="G87" i="12"/>
  <c r="I58" i="1" s="1"/>
  <c r="G88" i="12"/>
  <c r="M88" i="12" s="1"/>
  <c r="M87" i="12" s="1"/>
  <c r="I88" i="12"/>
  <c r="I87" i="12" s="1"/>
  <c r="K88" i="12"/>
  <c r="K87" i="12" s="1"/>
  <c r="O88" i="12"/>
  <c r="O87" i="12" s="1"/>
  <c r="Q88" i="12"/>
  <c r="Q87" i="12" s="1"/>
  <c r="U88" i="12"/>
  <c r="U87" i="12" s="1"/>
  <c r="I89" i="12"/>
  <c r="K89" i="12"/>
  <c r="U89" i="12"/>
  <c r="G90" i="12"/>
  <c r="G89" i="12" s="1"/>
  <c r="I59" i="1" s="1"/>
  <c r="I90" i="12"/>
  <c r="K90" i="12"/>
  <c r="M90" i="12"/>
  <c r="M89" i="12" s="1"/>
  <c r="O90" i="12"/>
  <c r="O89" i="12" s="1"/>
  <c r="Q90" i="12"/>
  <c r="Q89" i="12" s="1"/>
  <c r="U90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3" i="12"/>
  <c r="I113" i="12"/>
  <c r="K113" i="12"/>
  <c r="M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2" i="12"/>
  <c r="I122" i="12"/>
  <c r="K122" i="12"/>
  <c r="M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7" i="12"/>
  <c r="M127" i="12" s="1"/>
  <c r="I127" i="12"/>
  <c r="I126" i="12" s="1"/>
  <c r="K127" i="12"/>
  <c r="O127" i="12"/>
  <c r="Q127" i="12"/>
  <c r="U127" i="12"/>
  <c r="G128" i="12"/>
  <c r="M128" i="12" s="1"/>
  <c r="I128" i="12"/>
  <c r="K128" i="12"/>
  <c r="O128" i="12"/>
  <c r="Q128" i="12"/>
  <c r="U128" i="12"/>
  <c r="G130" i="12"/>
  <c r="I130" i="12"/>
  <c r="K130" i="12"/>
  <c r="M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6" i="12"/>
  <c r="I146" i="12"/>
  <c r="K146" i="12"/>
  <c r="K145" i="12" s="1"/>
  <c r="M146" i="12"/>
  <c r="O146" i="12"/>
  <c r="Q146" i="12"/>
  <c r="U146" i="12"/>
  <c r="U145" i="12" s="1"/>
  <c r="G147" i="12"/>
  <c r="M147" i="12" s="1"/>
  <c r="I147" i="12"/>
  <c r="I145" i="12" s="1"/>
  <c r="K147" i="12"/>
  <c r="O147" i="12"/>
  <c r="Q147" i="12"/>
  <c r="Q145" i="12" s="1"/>
  <c r="U147" i="12"/>
  <c r="Q148" i="12"/>
  <c r="G149" i="12"/>
  <c r="I149" i="12"/>
  <c r="I148" i="12" s="1"/>
  <c r="K149" i="12"/>
  <c r="M149" i="12"/>
  <c r="O149" i="12"/>
  <c r="Q149" i="12"/>
  <c r="U149" i="12"/>
  <c r="G150" i="12"/>
  <c r="G148" i="12" s="1"/>
  <c r="I65" i="1" s="1"/>
  <c r="I150" i="12"/>
  <c r="K150" i="12"/>
  <c r="O150" i="12"/>
  <c r="O148" i="12" s="1"/>
  <c r="Q150" i="12"/>
  <c r="U150" i="12"/>
  <c r="G151" i="12"/>
  <c r="M151" i="12" s="1"/>
  <c r="I151" i="12"/>
  <c r="K151" i="12"/>
  <c r="O151" i="12"/>
  <c r="Q151" i="12"/>
  <c r="U151" i="12"/>
  <c r="Q152" i="12"/>
  <c r="G153" i="12"/>
  <c r="G152" i="12" s="1"/>
  <c r="I66" i="1" s="1"/>
  <c r="I153" i="12"/>
  <c r="I152" i="12" s="1"/>
  <c r="K153" i="12"/>
  <c r="K152" i="12" s="1"/>
  <c r="M153" i="12"/>
  <c r="M152" i="12" s="1"/>
  <c r="O153" i="12"/>
  <c r="O152" i="12" s="1"/>
  <c r="Q153" i="12"/>
  <c r="U153" i="12"/>
  <c r="U152" i="12" s="1"/>
  <c r="U154" i="12"/>
  <c r="G155" i="12"/>
  <c r="M155" i="12" s="1"/>
  <c r="M154" i="12" s="1"/>
  <c r="I155" i="12"/>
  <c r="I154" i="12" s="1"/>
  <c r="K155" i="12"/>
  <c r="K154" i="12" s="1"/>
  <c r="O155" i="12"/>
  <c r="O154" i="12" s="1"/>
  <c r="Q155" i="12"/>
  <c r="Q154" i="12" s="1"/>
  <c r="U155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Q156" i="12" s="1"/>
  <c r="U160" i="12"/>
  <c r="G161" i="12"/>
  <c r="I161" i="12"/>
  <c r="K161" i="12"/>
  <c r="M161" i="12"/>
  <c r="O161" i="12"/>
  <c r="Q161" i="12"/>
  <c r="U161" i="12"/>
  <c r="G162" i="12"/>
  <c r="I162" i="12"/>
  <c r="K162" i="12"/>
  <c r="M162" i="12"/>
  <c r="O162" i="12"/>
  <c r="Q162" i="12"/>
  <c r="U162" i="12"/>
  <c r="I20" i="1"/>
  <c r="G27" i="1"/>
  <c r="J28" i="1"/>
  <c r="J26" i="1"/>
  <c r="G38" i="1"/>
  <c r="F38" i="1"/>
  <c r="J23" i="1"/>
  <c r="J24" i="1"/>
  <c r="J25" i="1"/>
  <c r="J27" i="1"/>
  <c r="E24" i="1"/>
  <c r="E26" i="1"/>
  <c r="I64" i="12" l="1"/>
  <c r="O54" i="12"/>
  <c r="U156" i="12"/>
  <c r="K156" i="12"/>
  <c r="O145" i="12"/>
  <c r="G145" i="12"/>
  <c r="I64" i="1" s="1"/>
  <c r="Q129" i="12"/>
  <c r="U126" i="12"/>
  <c r="O126" i="12"/>
  <c r="Q112" i="12"/>
  <c r="K91" i="12"/>
  <c r="U80" i="12"/>
  <c r="K80" i="12"/>
  <c r="O64" i="12"/>
  <c r="G64" i="12"/>
  <c r="I54" i="1" s="1"/>
  <c r="I54" i="12"/>
  <c r="Q47" i="12"/>
  <c r="O31" i="12"/>
  <c r="I21" i="12"/>
  <c r="O21" i="12"/>
  <c r="U18" i="12"/>
  <c r="I156" i="12"/>
  <c r="O112" i="12"/>
  <c r="G112" i="12"/>
  <c r="I61" i="1" s="1"/>
  <c r="U91" i="12"/>
  <c r="I91" i="12"/>
  <c r="I80" i="12"/>
  <c r="U64" i="12"/>
  <c r="K64" i="12"/>
  <c r="K54" i="12"/>
  <c r="Q54" i="12"/>
  <c r="O47" i="12"/>
  <c r="I42" i="12"/>
  <c r="K31" i="12"/>
  <c r="K21" i="12"/>
  <c r="Q21" i="12"/>
  <c r="G18" i="12"/>
  <c r="I48" i="1" s="1"/>
  <c r="O8" i="12"/>
  <c r="G8" i="12"/>
  <c r="AD164" i="12"/>
  <c r="G39" i="1" s="1"/>
  <c r="K129" i="12"/>
  <c r="U112" i="12"/>
  <c r="Q91" i="12"/>
  <c r="U54" i="12"/>
  <c r="K47" i="12"/>
  <c r="Q42" i="12"/>
  <c r="M42" i="12"/>
  <c r="U31" i="12"/>
  <c r="I31" i="12"/>
  <c r="U21" i="12"/>
  <c r="U8" i="12"/>
  <c r="K8" i="12"/>
  <c r="U129" i="12"/>
  <c r="K112" i="12"/>
  <c r="O156" i="12"/>
  <c r="G156" i="12"/>
  <c r="I68" i="1" s="1"/>
  <c r="I19" i="1" s="1"/>
  <c r="M150" i="12"/>
  <c r="M148" i="12" s="1"/>
  <c r="U148" i="12"/>
  <c r="K148" i="12"/>
  <c r="I129" i="12"/>
  <c r="O129" i="12"/>
  <c r="G129" i="12"/>
  <c r="I63" i="1" s="1"/>
  <c r="K126" i="12"/>
  <c r="Q126" i="12"/>
  <c r="M126" i="12"/>
  <c r="I112" i="12"/>
  <c r="O91" i="12"/>
  <c r="O80" i="12"/>
  <c r="G80" i="12"/>
  <c r="I56" i="1" s="1"/>
  <c r="Q64" i="12"/>
  <c r="U47" i="12"/>
  <c r="I47" i="12"/>
  <c r="U42" i="12"/>
  <c r="O42" i="12"/>
  <c r="Q31" i="12"/>
  <c r="K18" i="12"/>
  <c r="Q18" i="12"/>
  <c r="M18" i="12"/>
  <c r="Q8" i="12"/>
  <c r="I8" i="12"/>
  <c r="G23" i="1"/>
  <c r="M156" i="12"/>
  <c r="M129" i="12"/>
  <c r="M145" i="12"/>
  <c r="M112" i="12"/>
  <c r="M54" i="12"/>
  <c r="M8" i="12"/>
  <c r="M91" i="12"/>
  <c r="M31" i="12"/>
  <c r="M21" i="12"/>
  <c r="M64" i="12"/>
  <c r="M47" i="12"/>
  <c r="G21" i="12"/>
  <c r="I49" i="1" s="1"/>
  <c r="G154" i="12"/>
  <c r="I67" i="1" s="1"/>
  <c r="I18" i="1" s="1"/>
  <c r="G126" i="12"/>
  <c r="I62" i="1" s="1"/>
  <c r="G78" i="12"/>
  <c r="I55" i="1" s="1"/>
  <c r="G54" i="12"/>
  <c r="I53" i="1" s="1"/>
  <c r="G42" i="12"/>
  <c r="I51" i="1" s="1"/>
  <c r="G91" i="12"/>
  <c r="I60" i="1" s="1"/>
  <c r="G47" i="12"/>
  <c r="I52" i="1" s="1"/>
  <c r="G31" i="12"/>
  <c r="I50" i="1" s="1"/>
  <c r="I17" i="1" l="1"/>
  <c r="H39" i="1"/>
  <c r="G40" i="1"/>
  <c r="G164" i="12"/>
  <c r="I47" i="1"/>
  <c r="G24" i="1"/>
  <c r="I69" i="1" l="1"/>
  <c r="I16" i="1"/>
  <c r="I21" i="1" s="1"/>
  <c r="G25" i="1"/>
  <c r="G26" i="1" s="1"/>
  <c r="G28" i="1"/>
  <c r="H40" i="1"/>
  <c r="I39" i="1"/>
  <c r="I40" i="1" s="1"/>
  <c r="J39" i="1" s="1"/>
  <c r="J40" i="1" s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<sst xmlns="http://schemas.openxmlformats.org/spreadsheetml/2006/main" count="800" uniqueCount="385">
  <si>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</si>
  <si>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</si>
  <si>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</si>
  <si>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</si>
  <si>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</si>
  <si>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</si>
  <si>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</si>
  <si>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</si>
  <si>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</si>
  <si>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</si>
  <si>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</si>
  <si>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</si>
  <si>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</si>
  <si>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</si>
  <si>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</si>
  <si>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</si>
  <si>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</si>
  <si>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</si>
  <si>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</si>
  <si>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</si>
  <si>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</si>
  <si>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</si>
  <si>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</si>
  <si>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</si>
  <si>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</si>
  <si>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</si>
  <si>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</si>
  <si>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</si>
  <si>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</si>
  <si>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</si>
  <si>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</si>
  <si>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</si>
  <si>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</si>
  <si>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</si>
  <si>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</si>
  <si>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</si>
  <si>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</si>
  <si>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</si>
  <si>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</si>
  <si>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</si>
  <si>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</si>
  <si>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</si>
  <si>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</si>
  <si>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Národní třída 25, Hodonín</t>
  </si>
  <si>
    <t>Rozpočet:</t>
  </si>
  <si>
    <t>Misto</t>
  </si>
  <si>
    <t>Rekonstrukce hygienických zařízení, MěÚ Hodonín, Národní třída 373/25, 2.ETAPA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</si>
  <si>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</si>
  <si>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</si>
  <si>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</si>
  <si>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</si>
  <si>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</si>
  <si>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</si>
  <si>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</si>
  <si>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</si>
  <si>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</si>
  <si>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</si>
  <si>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</si>
  <si>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</si>
  <si>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</si>
  <si>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</si>
  <si>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</si>
  <si>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</si>
  <si>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</si>
  <si>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</si>
  <si>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</si>
  <si>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</si>
  <si>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</si>
  <si>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</si>
  <si>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</si>
  <si>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</si>
  <si>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</si>
  <si>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</si>
  <si>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</si>
  <si>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</si>
  <si>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</si>
  <si>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</si>
  <si>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</si>
  <si>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</si>
  <si>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</si>
  <si>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</si>
  <si>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</si>
  <si>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</si>
  <si>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</si>
  <si>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</si>
  <si>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</si>
  <si>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</si>
  <si>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</si>
  <si>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</si>
  <si>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</si>
  <si>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</si>
  <si>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</si>
  <si>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</si>
  <si>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</si>
  <si>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</si>
  <si>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</si>
  <si>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</si>
  <si>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</si>
  <si>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</si>
  <si>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</si>
  <si>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</si>
  <si>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</si>
  <si>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</si>
  <si>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</si>
  <si>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</si>
  <si>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</si>
  <si>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</si>
  <si>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</si>
  <si>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</si>
  <si>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</si>
  <si>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</si>
  <si>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</si>
  <si>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</si>
  <si>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</si>
  <si>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</si>
  <si>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</si>
  <si>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</si>
  <si>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</si>
  <si>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</si>
  <si>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</si>
  <si>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</si>
  <si>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</si>
  <si>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</si>
  <si>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346244315R00</t>
  </si>
  <si>
    <t>Obezdívky WC nádržek z desek tl.150 mm do v.1200, přesné pórobetonové tvárnice</t>
  </si>
  <si>
    <t>m2</t>
  </si>
  <si>
    <t>POL1_0</t>
  </si>
  <si>
    <t>342255024RT1</t>
  </si>
  <si>
    <t>Příčky z přesných pórobetonových tvárnic tl. 10 cm,  599 x 249 x 100 mm</t>
  </si>
  <si>
    <t>342255028RT1</t>
  </si>
  <si>
    <t>Příčky z přesných pórobetonových tvárnic tl. 15 cm, 599 x 249 x 150 mm</t>
  </si>
  <si>
    <t>342948111R00</t>
  </si>
  <si>
    <t>Ukotvení pórobet. příček ke stávajícím konstrukcím, systémové kotvy v ložných spárách</t>
  </si>
  <si>
    <t>m</t>
  </si>
  <si>
    <t>342668111R00</t>
  </si>
  <si>
    <t>Těsnění styku příčky se stáv. konstrukcí PU pěnou, obezdívky WC modulů z pórobetonových tvárnic</t>
  </si>
  <si>
    <t>Těsnění styku příčky se stáv. konstrukcí PU pěnou, nové pórobetonové příčky</t>
  </si>
  <si>
    <t>310236241RT1</t>
  </si>
  <si>
    <t>Zazdívka otvorů pl. 0,09 m2 cihlami, tl. zdi 30 cm, s použitím suché maltové směsi,po elektroinstalaci</t>
  </si>
  <si>
    <t>kus</t>
  </si>
  <si>
    <t>310236261R00</t>
  </si>
  <si>
    <t>Zazdívka otvorů pl. 0,09 m2 cihlami, tl. zdi 60 cm, zazdívky otvorů po elektroinstalaci</t>
  </si>
  <si>
    <t>317121047RT4</t>
  </si>
  <si>
    <t>Překlad nenosný pórobeton, světlost otv. do 105 cm, překlad nenosný  P4,4 124 x 24,9 x 15 cm</t>
  </si>
  <si>
    <t>416061112R00</t>
  </si>
  <si>
    <t>Podhled z minerálních kazet 600x600, včetně ocelového závěsného roštu</t>
  </si>
  <si>
    <t>416091082R00</t>
  </si>
  <si>
    <t>Příplatek k minerálnímu podhledu za plochu do 5 m2</t>
  </si>
  <si>
    <t>602011191R00</t>
  </si>
  <si>
    <t>Podklad.nátěr stěn pod tenkovr.omítky , penetrace pod štukovou vrstvu, nové stěny</t>
  </si>
  <si>
    <t>Podklad.nátěr stěn pod tenkovr.omítky , penetrace pod štuk.vrstvu -stěny k hlavním chodbám</t>
  </si>
  <si>
    <t>Podklad.nátěr stěn pod tenkovr.omítky , penetrace pod štukovou vrstvu - původní stěny</t>
  </si>
  <si>
    <t>602011141R00</t>
  </si>
  <si>
    <t>Štuk na stěnách vnitřní , ručně, štuk.vrstva na nových pórobet.příčkách nad obklady</t>
  </si>
  <si>
    <t>Štuk na stěnách vnitřní , ručně, štuk.vrstva na původních stěnách nad obklady</t>
  </si>
  <si>
    <t>Štuk na stěnách vnitřní , ručně, štuk.vrstva na stěnách k hlavním chodbám</t>
  </si>
  <si>
    <t>Štuk na stěnách vnitřní , ručně, štuk.vrstva v místnostech 0.02 a 0.06</t>
  </si>
  <si>
    <t>602016193R00</t>
  </si>
  <si>
    <t>Penetrace hloubková stěn , pod omítku hrubou zatřenou - původní stěny</t>
  </si>
  <si>
    <t>Penetrace hloubková stěn , místnost 0.02 a 0.06</t>
  </si>
  <si>
    <t>610991111R00</t>
  </si>
  <si>
    <t>Zakrývání výplní vnitřních otvorů, stávající plastová okna</t>
  </si>
  <si>
    <t>Penetrace hloubková stěn , nové pórobetonové příčky</t>
  </si>
  <si>
    <t>612481211RU2</t>
  </si>
  <si>
    <t>Montáž výztužné sítě(perlinky)do stěrky-vnit.stěny, vč.výztužné sítě a stěrkového tmelu- nové příčky</t>
  </si>
  <si>
    <t xml:space="preserve">MTŽ výzt.sítě(perlinky)do stěrky-stěny k chodbám, vč.výzt.sítě,stěrk.tmelu a penetrace </t>
  </si>
  <si>
    <t>612421615R00</t>
  </si>
  <si>
    <t>Omítka vnitřní zdiva, MVC, hrubá zatřená, omítka pod nové keramické obklady</t>
  </si>
  <si>
    <t>Omítka vnitřní zdiva, MVC, hrubá zatřená, nad keramickými obklady</t>
  </si>
  <si>
    <t>Montáž výztužné sítě(perlinky)do stěrky-vnit.stěny, vč.výzt.sítě,stěrk.tmelu a penetrace - nad obklady</t>
  </si>
  <si>
    <t>612403380R00</t>
  </si>
  <si>
    <t>Hrubá výplň rýh ve stěnách do 3x3 cm maltou ze SMS, výplň rýh po elektroinstalaci</t>
  </si>
  <si>
    <t>611421431R00</t>
  </si>
  <si>
    <t>Oprava váp.omítek stropů do 50% plochy - štukových, oprava omítky v 0.01</t>
  </si>
  <si>
    <t>612421431R00</t>
  </si>
  <si>
    <t>Oprava vápen.omítek stěn do 50 % pl. - štukových, dotčené stěny v místnostech 0.02 a 0.06</t>
  </si>
  <si>
    <t>632411901R00</t>
  </si>
  <si>
    <t>Nátěr nesavých podkladů , penetrace podkladu pod potěr ze SMS</t>
  </si>
  <si>
    <t>632411125R00</t>
  </si>
  <si>
    <t>Potěr ze SMS, ruční zpracování, tl. 25 mm</t>
  </si>
  <si>
    <t>632411904R00</t>
  </si>
  <si>
    <t>Penetrace savých podkladů 0,25 l/m2, penetrace pod samonivelační stěrku</t>
  </si>
  <si>
    <t>632411105R00</t>
  </si>
  <si>
    <t>Samonivelační stěrka , ruč.zpracování tl.5 mm</t>
  </si>
  <si>
    <t>642942111RT3</t>
  </si>
  <si>
    <t>Osazení zárubní dveřních ocelových, pl. do 2,5 m2, včetně dodávky zárubně  70 x 197 x 11 cm</t>
  </si>
  <si>
    <t>642944121RT3</t>
  </si>
  <si>
    <t>Osazení ocelových zárubní dodatečně do 2,5 m2, včetně dodávky zárubně  70x197x11 cm</t>
  </si>
  <si>
    <t>642944121RT4</t>
  </si>
  <si>
    <t>Osazení ocelových zárubní dodatečně do 2,5 m2, včetně dodávky zárubně  80x197x11 cm</t>
  </si>
  <si>
    <t>642942111RU4</t>
  </si>
  <si>
    <t>Osazení zárubní dveřních ocelových, pl. do 2,5 m2, včetně dodávky zárubně  80 x 197 x 16 cm</t>
  </si>
  <si>
    <t>642944121RT2</t>
  </si>
  <si>
    <t>Osazení ocelových zárubní dodatečně do 2,5 m2, včetně dodávky zárubně  60x197x11 cm</t>
  </si>
  <si>
    <t>642942111RT4</t>
  </si>
  <si>
    <t>Osazení zárubní dveřních ocelových, pl. do 2,5 m2, včetně dodávky zárubně  80 x 197 x 11 cm</t>
  </si>
  <si>
    <t>968061125R00</t>
  </si>
  <si>
    <t>Vyvěšení dřevěných dveřních křídel pl. do 2 m2, demontáž původních dveřních křídel</t>
  </si>
  <si>
    <t>968072455R00</t>
  </si>
  <si>
    <t>Vybourání kovových dveřních zárubní pl. do 2 m2, 21ks původních zárubní - 13x600,8x800</t>
  </si>
  <si>
    <t>962031113R00</t>
  </si>
  <si>
    <t>Bourání příček z cihel pálených plných tl. 65 mm, původní příčky včetně omítek a obkladů</t>
  </si>
  <si>
    <t>962031116R00</t>
  </si>
  <si>
    <t>Bourání příček z cihel pálených plných tl. 140 mm, původní příčky včetně omítek a obkladů</t>
  </si>
  <si>
    <t>962081141R00</t>
  </si>
  <si>
    <t>Bourání příček ze skleněných tvárnic tl. 15 cm, vybourání luxfer - sekce 7</t>
  </si>
  <si>
    <t>965081713R00</t>
  </si>
  <si>
    <t>Bourání dlažeb keramických tl.10 mm, nad 1 m2</t>
  </si>
  <si>
    <t>965048150R00</t>
  </si>
  <si>
    <t>Dočištění povrchu po vybourání dlažeb, tmel do 50%</t>
  </si>
  <si>
    <t>965043341RT3</t>
  </si>
  <si>
    <t>Bourání podkladů bet., potěr tl. 10 cm, nad 4 m2, sbíječka mazanina tl.3-5 cm, pod ker.dl. a PVC</t>
  </si>
  <si>
    <t>m3</t>
  </si>
  <si>
    <t>968091001R00</t>
  </si>
  <si>
    <t>Bourání parapetů teracových š. do 30 cm tl.3 cm, 4ks teracových parapetů v sekcích 6 a 7</t>
  </si>
  <si>
    <t>970231100R00</t>
  </si>
  <si>
    <t>Řezání cihelného zdiva hl. řezu 100 mm, před vybouráním otvorů v příčkách tl.100mm</t>
  </si>
  <si>
    <t>978059531R00</t>
  </si>
  <si>
    <t>Odsekání vnitřních obkladů stěn nad 2 m2, včetně otlučení podkladních omítek až na zdivo</t>
  </si>
  <si>
    <t>978059511R00</t>
  </si>
  <si>
    <t>Odsekání vnitřních obkladů stěn do 1 m2, obklady okenních parapetů</t>
  </si>
  <si>
    <t>Odsekání vnitř.obkladů stěn do1m2 - okenní špalety, včetně otlučení podkladních omítek až na zdivo</t>
  </si>
  <si>
    <t>978013191R00</t>
  </si>
  <si>
    <t>Otlučení omítek vnitřních stěn v rozsahu do 100 %</t>
  </si>
  <si>
    <t>Otlučení omítek vnitřních stěn v rozsahu do 100 %, okenní špalety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</si>
  <si>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</si>
  <si>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</si>
  <si>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</si>
  <si>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</si>
  <si>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</si>
  <si>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</si>
  <si>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</si>
  <si>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</si>
  <si>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m, příplatek za dalších 25m</t>
  </si>
  <si>
    <t>979081111R00</t>
  </si>
  <si>
    <t>Odvoz suti a vybour. hmot na skládku do 1 km</t>
  </si>
  <si>
    <t>979081121R00</t>
  </si>
  <si>
    <t>Příplatek k odvozu za každý další 1 km, příplatek za dalších 10km, skládka Mutěnice</t>
  </si>
  <si>
    <t>979990111R00</t>
  </si>
  <si>
    <t>Poplatek za skládku suti - stavební keramika</t>
  </si>
  <si>
    <t>999281148R00</t>
  </si>
  <si>
    <t>Přesun hmot pro opravy a údržbu do v. 12 m,nošením</t>
  </si>
  <si>
    <t>711212000R00</t>
  </si>
  <si>
    <t>Penetrace podkladu pod hydroizolační nátěr,vč.dod.</t>
  </si>
  <si>
    <t>711212002R00</t>
  </si>
  <si>
    <t>Hydroizolační povlak - nátěr nebo stěrka, na bázi cementu</t>
  </si>
  <si>
    <t>711212601R00</t>
  </si>
  <si>
    <t>Těsnicí pás do spoje podlaha - stěna</t>
  </si>
  <si>
    <t>998711102R00</t>
  </si>
  <si>
    <t>Přesun hmot pro izolace proti vodě, výšky do 12 m</t>
  </si>
  <si>
    <t>713101311R00</t>
  </si>
  <si>
    <t>Odstr.tep.izolace stropů,lepené, EPS tl. do 100 mm, demontáž kazetového podhledu - sekce 7</t>
  </si>
  <si>
    <t>viz. samostatný výkaz výměr, ZDRAVOTNĚ-TECHNICKÉ INSTALACE</t>
  </si>
  <si>
    <t>kpl</t>
  </si>
  <si>
    <t>viz. samostatný výkaz výměr, ÚSTŘEDNÍ VYTÁPĚNÍ</t>
  </si>
  <si>
    <t>766411811R00</t>
  </si>
  <si>
    <t>Demontáž obložení stěn panely velikosti do 1,5 m2, sekce 5, sklad, demontáž dřevěného obložení</t>
  </si>
  <si>
    <t>766411822R00</t>
  </si>
  <si>
    <t>Demontáž podkladových roštů obložení stěn, sekce 5, sklad, demontáž dřevěného obložení</t>
  </si>
  <si>
    <t>766812830R00</t>
  </si>
  <si>
    <t xml:space="preserve">Demontáž kuchyňských linek do 1,8 m, demontáž linky k zpětnému použití-kancelář-sekce3 </t>
  </si>
  <si>
    <t>766825821R00</t>
  </si>
  <si>
    <t>Demontáž vestavěných skříní 2křídlových, vestavěná skříň v sekci 7</t>
  </si>
  <si>
    <t>766661112R00</t>
  </si>
  <si>
    <t>Montáž dveří do zárubně,otevíravých 1kř.do 0,8 m</t>
  </si>
  <si>
    <t>766670021R00</t>
  </si>
  <si>
    <t>Montáž kliky a štítku</t>
  </si>
  <si>
    <t>54914591R</t>
  </si>
  <si>
    <t>Kliky se štítem nerezové, pro obyčejný zadlabací zámek</t>
  </si>
  <si>
    <t>POL3_0</t>
  </si>
  <si>
    <t>54914582R</t>
  </si>
  <si>
    <t>Kliky se štítem nerezové, pro WC zadlabací zámek</t>
  </si>
  <si>
    <t>54926047R</t>
  </si>
  <si>
    <t>Zámek stavební vložkový zadlabací, s ocelovou střelkou</t>
  </si>
  <si>
    <t>61165002R</t>
  </si>
  <si>
    <t>Dveře vnitřní laminované plné 1kř. 70x197 cm, odlehčená DTD, HPL laminát</t>
  </si>
  <si>
    <t>61165003R</t>
  </si>
  <si>
    <t>Dveře vnitřní laminované plné 1kř. 80x197 cm, odlehčená DTD, HPL laminát</t>
  </si>
  <si>
    <t>61165001R</t>
  </si>
  <si>
    <t>Dveře vnitřní laminované plné 1kř. 60x197 cm, odlehčená DTD, HPL laminát</t>
  </si>
  <si>
    <t>766825121R00</t>
  </si>
  <si>
    <t>Dodávka+montáž vestavěné skříně otevíravé policové, viz. prvek 13/T</t>
  </si>
  <si>
    <t>61581621.AR</t>
  </si>
  <si>
    <t>Linka kuchyňská atypická 305 cm, prvek 14/T</t>
  </si>
  <si>
    <t>soubor</t>
  </si>
  <si>
    <t>766812114R00</t>
  </si>
  <si>
    <t>Montáž kuchyňských linek dřevěných linek š.do 2,1m, prvek 14/T, 1.část</t>
  </si>
  <si>
    <t>766812111R00</t>
  </si>
  <si>
    <t>Montáž kuchyňských linek dřevěných linek š.do 1,2m, prvek 14/T, 2.část</t>
  </si>
  <si>
    <t>766812113R00</t>
  </si>
  <si>
    <t>Montáž kuchyňských linek dřevěných linek š.do 1,8m, zpětná montáž kuch. linky v kanceláři 0.06,sekce 3</t>
  </si>
  <si>
    <t>54112128R</t>
  </si>
  <si>
    <t>Deska varná vestavná indukční dvouplotýnková, včetně montáže, součást prvku 14/T</t>
  </si>
  <si>
    <t>Vestavná lednice, dodávka a montáž, rozměry cca 820x596x545mm, součást prvku 14/T</t>
  </si>
  <si>
    <t>998766102R00</t>
  </si>
  <si>
    <t>Přesun hmot pro truhlářské konstr., výšky do 12 m</t>
  </si>
  <si>
    <t>771101210R00</t>
  </si>
  <si>
    <t>Penetrace podkladu pod dlažby</t>
  </si>
  <si>
    <t>771575109R00</t>
  </si>
  <si>
    <t>Montáž podlah keram.,hladké, tmel, 30x30 cm</t>
  </si>
  <si>
    <t>771579791R00</t>
  </si>
  <si>
    <t>Příplatek za plochu podlah keram. do 5 m2 jednotl.</t>
  </si>
  <si>
    <t>771579793R00</t>
  </si>
  <si>
    <t>Příplatek za spárovací hmotu - plošně,keram.dlažba, vodotěsná spárovací hmota</t>
  </si>
  <si>
    <t>597623142R</t>
  </si>
  <si>
    <t>Dlaždice 30x30 šedá mat, dle výběru stavebníka</t>
  </si>
  <si>
    <t>771479001R00</t>
  </si>
  <si>
    <t>Řezání dlaždic keramických pro soklíky</t>
  </si>
  <si>
    <t>771475014R00</t>
  </si>
  <si>
    <t>Obklad soklíků keram.rovných, tmel,výška 10 cm, místnost 0.01 + společné chodby v sekcích 5,6,7</t>
  </si>
  <si>
    <t>771578011R00</t>
  </si>
  <si>
    <t>Spára podlaha - stěna, silikonem</t>
  </si>
  <si>
    <t>771577133R00</t>
  </si>
  <si>
    <t>Lišta nerezová přechodová, stejná výška dlaždic, přechod sociální zařízení - společná chodba</t>
  </si>
  <si>
    <t>771571905R00</t>
  </si>
  <si>
    <t>Opravy podlah keramických 30x30 cm, sekce 7, po výměně zárubně</t>
  </si>
  <si>
    <t>771541923R00</t>
  </si>
  <si>
    <t>Oprava podlah hutných glazovaných, 40x30 cm, oprava mramorové dlažby - hlavní chodby, sekce 6</t>
  </si>
  <si>
    <t>771551903R00</t>
  </si>
  <si>
    <t>Opravy podlah z dlaždic teracových, 30x30 cm, po výměně zárubně, sekce 5</t>
  </si>
  <si>
    <t>998771102R00</t>
  </si>
  <si>
    <t>Přesun hmot pro podlahy z dlaždic, výšky do 12 m</t>
  </si>
  <si>
    <t>776401800R00</t>
  </si>
  <si>
    <t>Demontáž soklíků nebo lišt, pryžových nebo z PVC, PVC podlaha v sekcích 3 a 5</t>
  </si>
  <si>
    <t>776511820RT3</t>
  </si>
  <si>
    <t>Odstranění PVC a koberců lepených s podložkou, z ploch do 10 m2, PVC podlaha v sekcích 3 a 5</t>
  </si>
  <si>
    <t>781101210R00</t>
  </si>
  <si>
    <t>Penetrace podkladu pod obklady</t>
  </si>
  <si>
    <t>781230131R00</t>
  </si>
  <si>
    <t>Obkládání stěn vnitř. keram. do tmele nad 300x300</t>
  </si>
  <si>
    <t>781310111R00</t>
  </si>
  <si>
    <t>Obkládání ostění do tmele šířky do 150 mm</t>
  </si>
  <si>
    <t>781310121R00</t>
  </si>
  <si>
    <t>Obkládání ostění do tmele šířky do 300 mm</t>
  </si>
  <si>
    <t>781320111R00</t>
  </si>
  <si>
    <t>Obkládání parapetů do tmele šířky do 150 mm, parapety WC modulů</t>
  </si>
  <si>
    <t>781320121R00</t>
  </si>
  <si>
    <t>Obkládání parapetů do tmele šířky do 300 mm, okenní parapety</t>
  </si>
  <si>
    <t>781419711R00</t>
  </si>
  <si>
    <t>Příplatek k obkladu stěn za plochu do 10 m2 jedntl</t>
  </si>
  <si>
    <t>781479705RT2</t>
  </si>
  <si>
    <t>Přípl.za spárovací hmotu-plošně,keram.vnitř.obklad</t>
  </si>
  <si>
    <t>781491001RT1</t>
  </si>
  <si>
    <t>Montáž lišt k obkladům, rohových, koutových i dilatačních</t>
  </si>
  <si>
    <t>5976012</t>
  </si>
  <si>
    <t>Lišta hliníková vnitřní  k obkladům rohová</t>
  </si>
  <si>
    <t>59760121</t>
  </si>
  <si>
    <t>Lišta hliníková vnitřní  k obkladům ukončovací</t>
  </si>
  <si>
    <t>781419707RT1</t>
  </si>
  <si>
    <t>Příplatek za spárovací vodotěsnou hmotu - podélně, univerzální silikon ve styku stěna-stěna</t>
  </si>
  <si>
    <t>781101111R00</t>
  </si>
  <si>
    <t>Vyrovnání podkladu maltou ze SMS tl. do 7 mm, okenní parapety</t>
  </si>
  <si>
    <t>597813726R</t>
  </si>
  <si>
    <t>Obkládačka 20x40 šedá mat, dle výběru stavebníka</t>
  </si>
  <si>
    <t>998781102R00</t>
  </si>
  <si>
    <t>Přesun hmot pro obklady keramické, výšky do 12 m</t>
  </si>
  <si>
    <t>783226100R00</t>
  </si>
  <si>
    <t>Nátěr syntetický kovových konstrukcí základní, nátěr ocelových zárubní</t>
  </si>
  <si>
    <t>783225600R00</t>
  </si>
  <si>
    <t>Nátěr syntetický kovových konstrukcí 2x email, nátěr ocelových zárubní</t>
  </si>
  <si>
    <t>784402801R00</t>
  </si>
  <si>
    <t>Odstranění malby oškrábáním v místnosti H do 3,8 m, stěny přiléhající k hlavním chodbám</t>
  </si>
  <si>
    <t>784191101R00</t>
  </si>
  <si>
    <t>Penetrace podkladu univerzální , včetně místností 0.02 a 0.06</t>
  </si>
  <si>
    <t>784195212R00</t>
  </si>
  <si>
    <t>Malba bílá, bez penetrace, 2 x, včetně místností 0.02 a 0.06</t>
  </si>
  <si>
    <t>viz. samostatný výkaz výměr, SILNOPROUDÁ ELEKTROTECHNIKA</t>
  </si>
  <si>
    <t>viz. samostatný výkaz výměr, VZDUCHOTECHNIKA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</si>
  <si>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</si>
  <si>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</si>
  <si>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</si>
  <si>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</si>
  <si>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</si>
  <si>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</si>
  <si>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</si>
  <si>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</si>
  <si>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</si>
  <si>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005241010R</t>
  </si>
  <si>
    <t xml:space="preserve">Dokumentace skutečného provedení </t>
  </si>
  <si>
    <t>005211080R</t>
  </si>
  <si>
    <t xml:space="preserve">Bezpečnostní a hygienická opatření na staveništi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</si>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</sst>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SUMIF(F47:F68,A16,I47:I68)+SUMIF(F47:F68,"PSU",I47:I68)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SUMIF(F47:F68,A17,I47:I68)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SUMIF(F47:F68,A18,I47:I68)</f>
        <v>0</v>
      </c>
      <c r="J18" s="221"/>
    </row>
    <row r="19" spans="1:10" ht="23.25" customHeight="1" x14ac:dyDescent="0.2">
      <c r="A19" s="141" t="s">
        <v>94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SUMIF(F47:F68,A19,I47:I68)</f>
        <v>0</v>
      </c>
      <c r="J19" s="221"/>
    </row>
    <row r="20" spans="1:10" ht="23.25" customHeight="1" x14ac:dyDescent="0.2">
      <c r="A20" s="141" t="s">
        <v>95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SUMIF(F47:F68,A20,I47:I68)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7" t="s">
        <v>46</v>
      </c>
      <c r="D39" s="208"/>
      <c r="E39" s="208"/>
      <c r="F39" s="108">
        <f>'Rozpočet Pol'!AC164</f>
        <v>0</v>
      </c>
      <c r="G39" s="109">
        <f>'Rozpočet Pol'!AD164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48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52</v>
      </c>
      <c r="C47" s="214" t="s">
        <v>53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54</v>
      </c>
      <c r="C48" s="201" t="s">
        <v>55</v>
      </c>
      <c r="D48" s="202"/>
      <c r="E48" s="202"/>
      <c r="F48" s="134" t="s">
        <v>23</v>
      </c>
      <c r="G48" s="135"/>
      <c r="H48" s="135"/>
      <c r="I48" s="200">
        <f>'Rozpočet Pol'!G18</f>
        <v>0</v>
      </c>
      <c r="J48" s="200"/>
    </row>
    <row r="49" spans="1:10" ht="25.5" customHeight="1" x14ac:dyDescent="0.2">
      <c r="A49" s="122"/>
      <c r="B49" s="124" t="s">
        <v>56</v>
      </c>
      <c r="C49" s="201" t="s">
        <v>57</v>
      </c>
      <c r="D49" s="202"/>
      <c r="E49" s="202"/>
      <c r="F49" s="134" t="s">
        <v>23</v>
      </c>
      <c r="G49" s="135"/>
      <c r="H49" s="135"/>
      <c r="I49" s="200">
        <f>'Rozpočet Pol'!G21</f>
        <v>0</v>
      </c>
      <c r="J49" s="200"/>
    </row>
    <row r="50" spans="1:10" ht="25.5" customHeight="1" x14ac:dyDescent="0.2">
      <c r="A50" s="122"/>
      <c r="B50" s="124" t="s">
        <v>58</v>
      </c>
      <c r="C50" s="201" t="s">
        <v>59</v>
      </c>
      <c r="D50" s="202"/>
      <c r="E50" s="202"/>
      <c r="F50" s="134" t="s">
        <v>23</v>
      </c>
      <c r="G50" s="135"/>
      <c r="H50" s="135"/>
      <c r="I50" s="200">
        <f>'Rozpočet Pol'!G31</f>
        <v>0</v>
      </c>
      <c r="J50" s="200"/>
    </row>
    <row r="51" spans="1:10" ht="25.5" customHeight="1" x14ac:dyDescent="0.2">
      <c r="A51" s="122"/>
      <c r="B51" s="124" t="s">
        <v>60</v>
      </c>
      <c r="C51" s="201" t="s">
        <v>61</v>
      </c>
      <c r="D51" s="202"/>
      <c r="E51" s="202"/>
      <c r="F51" s="134" t="s">
        <v>23</v>
      </c>
      <c r="G51" s="135"/>
      <c r="H51" s="135"/>
      <c r="I51" s="200">
        <f>'Rozpočet Pol'!G42</f>
        <v>0</v>
      </c>
      <c r="J51" s="200"/>
    </row>
    <row r="52" spans="1:10" ht="25.5" customHeight="1" x14ac:dyDescent="0.2">
      <c r="A52" s="122"/>
      <c r="B52" s="124" t="s">
        <v>62</v>
      </c>
      <c r="C52" s="201" t="s">
        <v>63</v>
      </c>
      <c r="D52" s="202"/>
      <c r="E52" s="202"/>
      <c r="F52" s="134" t="s">
        <v>23</v>
      </c>
      <c r="G52" s="135"/>
      <c r="H52" s="135"/>
      <c r="I52" s="200">
        <f>'Rozpočet Pol'!G47</f>
        <v>0</v>
      </c>
      <c r="J52" s="200"/>
    </row>
    <row r="53" spans="1:10" ht="25.5" customHeight="1" x14ac:dyDescent="0.2">
      <c r="A53" s="122"/>
      <c r="B53" s="124" t="s">
        <v>64</v>
      </c>
      <c r="C53" s="201" t="s">
        <v>65</v>
      </c>
      <c r="D53" s="202"/>
      <c r="E53" s="202"/>
      <c r="F53" s="134" t="s">
        <v>23</v>
      </c>
      <c r="G53" s="135"/>
      <c r="H53" s="135"/>
      <c r="I53" s="200">
        <f>'Rozpočet Pol'!G54</f>
        <v>0</v>
      </c>
      <c r="J53" s="200"/>
    </row>
    <row r="54" spans="1:10" ht="25.5" customHeight="1" x14ac:dyDescent="0.2">
      <c r="A54" s="122"/>
      <c r="B54" s="124" t="s">
        <v>66</v>
      </c>
      <c r="C54" s="201" t="s">
        <v>67</v>
      </c>
      <c r="D54" s="202"/>
      <c r="E54" s="202"/>
      <c r="F54" s="134" t="s">
        <v>23</v>
      </c>
      <c r="G54" s="135"/>
      <c r="H54" s="135"/>
      <c r="I54" s="200">
        <f>'Rozpočet Pol'!G64</f>
        <v>0</v>
      </c>
      <c r="J54" s="200"/>
    </row>
    <row r="55" spans="1:10" ht="25.5" customHeight="1" x14ac:dyDescent="0.2">
      <c r="A55" s="122"/>
      <c r="B55" s="124" t="s">
        <v>68</v>
      </c>
      <c r="C55" s="201" t="s">
        <v>69</v>
      </c>
      <c r="D55" s="202"/>
      <c r="E55" s="202"/>
      <c r="F55" s="134" t="s">
        <v>23</v>
      </c>
      <c r="G55" s="135"/>
      <c r="H55" s="135"/>
      <c r="I55" s="200">
        <f>'Rozpočet Pol'!G78</f>
        <v>0</v>
      </c>
      <c r="J55" s="200"/>
    </row>
    <row r="56" spans="1:10" ht="25.5" customHeight="1" x14ac:dyDescent="0.2">
      <c r="A56" s="122"/>
      <c r="B56" s="124" t="s">
        <v>70</v>
      </c>
      <c r="C56" s="201" t="s">
        <v>71</v>
      </c>
      <c r="D56" s="202"/>
      <c r="E56" s="202"/>
      <c r="F56" s="134" t="s">
        <v>24</v>
      </c>
      <c r="G56" s="135"/>
      <c r="H56" s="135"/>
      <c r="I56" s="200">
        <f>'Rozpočet Pol'!G80</f>
        <v>0</v>
      </c>
      <c r="J56" s="200"/>
    </row>
    <row r="57" spans="1:10" ht="25.5" customHeight="1" x14ac:dyDescent="0.2">
      <c r="A57" s="122"/>
      <c r="B57" s="124" t="s">
        <v>72</v>
      </c>
      <c r="C57" s="201" t="s">
        <v>73</v>
      </c>
      <c r="D57" s="202"/>
      <c r="E57" s="202"/>
      <c r="F57" s="134" t="s">
        <v>24</v>
      </c>
      <c r="G57" s="135"/>
      <c r="H57" s="135"/>
      <c r="I57" s="200">
        <f>'Rozpočet Pol'!G85</f>
        <v>0</v>
      </c>
      <c r="J57" s="200"/>
    </row>
    <row r="58" spans="1:10" ht="25.5" customHeight="1" x14ac:dyDescent="0.2">
      <c r="A58" s="122"/>
      <c r="B58" s="124" t="s">
        <v>74</v>
      </c>
      <c r="C58" s="201" t="s">
        <v>75</v>
      </c>
      <c r="D58" s="202"/>
      <c r="E58" s="202"/>
      <c r="F58" s="134" t="s">
        <v>24</v>
      </c>
      <c r="G58" s="135"/>
      <c r="H58" s="135"/>
      <c r="I58" s="200">
        <f>'Rozpočet Pol'!G87</f>
        <v>0</v>
      </c>
      <c r="J58" s="200"/>
    </row>
    <row r="59" spans="1:10" ht="25.5" customHeight="1" x14ac:dyDescent="0.2">
      <c r="A59" s="122"/>
      <c r="B59" s="124" t="s">
        <v>76</v>
      </c>
      <c r="C59" s="201" t="s">
        <v>77</v>
      </c>
      <c r="D59" s="202"/>
      <c r="E59" s="202"/>
      <c r="F59" s="134" t="s">
        <v>24</v>
      </c>
      <c r="G59" s="135"/>
      <c r="H59" s="135"/>
      <c r="I59" s="200">
        <f>'Rozpočet Pol'!G89</f>
        <v>0</v>
      </c>
      <c r="J59" s="200"/>
    </row>
    <row r="60" spans="1:10" ht="25.5" customHeight="1" x14ac:dyDescent="0.2">
      <c r="A60" s="122"/>
      <c r="B60" s="124" t="s">
        <v>78</v>
      </c>
      <c r="C60" s="201" t="s">
        <v>79</v>
      </c>
      <c r="D60" s="202"/>
      <c r="E60" s="202"/>
      <c r="F60" s="134" t="s">
        <v>24</v>
      </c>
      <c r="G60" s="135"/>
      <c r="H60" s="135"/>
      <c r="I60" s="200">
        <f>'Rozpočet Pol'!G91</f>
        <v>0</v>
      </c>
      <c r="J60" s="200"/>
    </row>
    <row r="61" spans="1:10" ht="25.5" customHeight="1" x14ac:dyDescent="0.2">
      <c r="A61" s="122"/>
      <c r="B61" s="124" t="s">
        <v>80</v>
      </c>
      <c r="C61" s="201" t="s">
        <v>81</v>
      </c>
      <c r="D61" s="202"/>
      <c r="E61" s="202"/>
      <c r="F61" s="134" t="s">
        <v>24</v>
      </c>
      <c r="G61" s="135"/>
      <c r="H61" s="135"/>
      <c r="I61" s="200">
        <f>'Rozpočet Pol'!G112</f>
        <v>0</v>
      </c>
      <c r="J61" s="200"/>
    </row>
    <row r="62" spans="1:10" ht="25.5" customHeight="1" x14ac:dyDescent="0.2">
      <c r="A62" s="122"/>
      <c r="B62" s="124" t="s">
        <v>82</v>
      </c>
      <c r="C62" s="201" t="s">
        <v>83</v>
      </c>
      <c r="D62" s="202"/>
      <c r="E62" s="202"/>
      <c r="F62" s="134" t="s">
        <v>24</v>
      </c>
      <c r="G62" s="135"/>
      <c r="H62" s="135"/>
      <c r="I62" s="200">
        <f>'Rozpočet Pol'!G126</f>
        <v>0</v>
      </c>
      <c r="J62" s="200"/>
    </row>
    <row r="63" spans="1:10" ht="25.5" customHeight="1" x14ac:dyDescent="0.2">
      <c r="A63" s="122"/>
      <c r="B63" s="124" t="s">
        <v>84</v>
      </c>
      <c r="C63" s="201" t="s">
        <v>85</v>
      </c>
      <c r="D63" s="202"/>
      <c r="E63" s="202"/>
      <c r="F63" s="134" t="s">
        <v>24</v>
      </c>
      <c r="G63" s="135"/>
      <c r="H63" s="135"/>
      <c r="I63" s="200">
        <f>'Rozpočet Pol'!G129</f>
        <v>0</v>
      </c>
      <c r="J63" s="200"/>
    </row>
    <row r="64" spans="1:10" ht="25.5" customHeight="1" x14ac:dyDescent="0.2">
      <c r="A64" s="122"/>
      <c r="B64" s="124" t="s">
        <v>86</v>
      </c>
      <c r="C64" s="201" t="s">
        <v>87</v>
      </c>
      <c r="D64" s="202"/>
      <c r="E64" s="202"/>
      <c r="F64" s="134" t="s">
        <v>24</v>
      </c>
      <c r="G64" s="135"/>
      <c r="H64" s="135"/>
      <c r="I64" s="200">
        <f>'Rozpočet Pol'!G145</f>
        <v>0</v>
      </c>
      <c r="J64" s="200"/>
    </row>
    <row r="65" spans="1:10" ht="25.5" customHeight="1" x14ac:dyDescent="0.2">
      <c r="A65" s="122"/>
      <c r="B65" s="124" t="s">
        <v>88</v>
      </c>
      <c r="C65" s="201" t="s">
        <v>89</v>
      </c>
      <c r="D65" s="202"/>
      <c r="E65" s="202"/>
      <c r="F65" s="134" t="s">
        <v>24</v>
      </c>
      <c r="G65" s="135"/>
      <c r="H65" s="135"/>
      <c r="I65" s="200">
        <f>'Rozpočet Pol'!G148</f>
        <v>0</v>
      </c>
      <c r="J65" s="200"/>
    </row>
    <row r="66" spans="1:10" ht="25.5" customHeight="1" x14ac:dyDescent="0.2">
      <c r="A66" s="122"/>
      <c r="B66" s="124" t="s">
        <v>90</v>
      </c>
      <c r="C66" s="201" t="s">
        <v>91</v>
      </c>
      <c r="D66" s="202"/>
      <c r="E66" s="202"/>
      <c r="F66" s="134" t="s">
        <v>25</v>
      </c>
      <c r="G66" s="135"/>
      <c r="H66" s="135"/>
      <c r="I66" s="200">
        <f>'Rozpočet Pol'!G152</f>
        <v>0</v>
      </c>
      <c r="J66" s="200"/>
    </row>
    <row r="67" spans="1:10" ht="25.5" customHeight="1" x14ac:dyDescent="0.2">
      <c r="A67" s="122"/>
      <c r="B67" s="124" t="s">
        <v>92</v>
      </c>
      <c r="C67" s="201" t="s">
        <v>93</v>
      </c>
      <c r="D67" s="202"/>
      <c r="E67" s="202"/>
      <c r="F67" s="134" t="s">
        <v>25</v>
      </c>
      <c r="G67" s="135"/>
      <c r="H67" s="135"/>
      <c r="I67" s="200">
        <f>'Rozpočet Pol'!G154</f>
        <v>0</v>
      </c>
      <c r="J67" s="200"/>
    </row>
    <row r="68" spans="1:10" ht="25.5" customHeight="1" x14ac:dyDescent="0.2">
      <c r="A68" s="122"/>
      <c r="B68" s="131" t="s">
        <v>94</v>
      </c>
      <c r="C68" s="204" t="s">
        <v>26</v>
      </c>
      <c r="D68" s="205"/>
      <c r="E68" s="205"/>
      <c r="F68" s="136" t="s">
        <v>94</v>
      </c>
      <c r="G68" s="137"/>
      <c r="H68" s="137"/>
      <c r="I68" s="203">
        <f>'Rozpočet Pol'!G156</f>
        <v>0</v>
      </c>
      <c r="J68" s="203"/>
    </row>
    <row r="69" spans="1:10" ht="25.5" customHeight="1" x14ac:dyDescent="0.2">
      <c r="A69" s="123"/>
      <c r="B69" s="127" t="s">
        <v>1</v>
      </c>
      <c r="C69" s="127"/>
      <c r="D69" s="128"/>
      <c r="E69" s="128"/>
      <c r="F69" s="138"/>
      <c r="G69" s="139"/>
      <c r="H69" s="139"/>
      <c r="I69" s="206">
        <f>SUM(I47:I68)</f>
        <v>0</v>
      </c>
      <c r="J69" s="206"/>
    </row>
    <row r="70" spans="1:10" x14ac:dyDescent="0.2">
      <c r="F70" s="140"/>
      <c r="G70" s="96"/>
      <c r="H70" s="140"/>
      <c r="I70" s="96"/>
      <c r="J70" s="96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1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97</v>
      </c>
    </row>
    <row r="2" spans="1:60" ht="24.95" customHeight="1" x14ac:dyDescent="0.2">
      <c r="A2" s="145" t="s">
        <v>96</v>
      </c>
      <c r="B2" s="143"/>
      <c r="C2" s="252" t="s">
        <v>46</v>
      </c>
      <c r="D2" s="253"/>
      <c r="E2" s="253"/>
      <c r="F2" s="253"/>
      <c r="G2" s="254"/>
      <c r="AE2" t="s">
        <v>98</v>
      </c>
    </row>
    <row r="3" spans="1:60" ht="24.95" customHeight="1" x14ac:dyDescent="0.2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99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100</v>
      </c>
    </row>
    <row r="5" spans="1:60" hidden="1" x14ac:dyDescent="0.2">
      <c r="A5" s="147" t="s">
        <v>101</v>
      </c>
      <c r="B5" s="148"/>
      <c r="C5" s="149"/>
      <c r="D5" s="150"/>
      <c r="E5" s="150"/>
      <c r="F5" s="150"/>
      <c r="G5" s="151"/>
      <c r="AE5" t="s">
        <v>102</v>
      </c>
    </row>
    <row r="7" spans="1:60" ht="38.25" x14ac:dyDescent="0.2">
      <c r="A7" s="156" t="s">
        <v>103</v>
      </c>
      <c r="B7" s="157" t="s">
        <v>104</v>
      </c>
      <c r="C7" s="157" t="s">
        <v>105</v>
      </c>
      <c r="D7" s="156" t="s">
        <v>106</v>
      </c>
      <c r="E7" s="156" t="s">
        <v>107</v>
      </c>
      <c r="F7" s="152" t="s">
        <v>108</v>
      </c>
      <c r="G7" s="173" t="s">
        <v>28</v>
      </c>
      <c r="H7" s="174" t="s">
        <v>29</v>
      </c>
      <c r="I7" s="174" t="s">
        <v>109</v>
      </c>
      <c r="J7" s="174" t="s">
        <v>30</v>
      </c>
      <c r="K7" s="174" t="s">
        <v>110</v>
      </c>
      <c r="L7" s="174" t="s">
        <v>111</v>
      </c>
      <c r="M7" s="174" t="s">
        <v>112</v>
      </c>
      <c r="N7" s="174" t="s">
        <v>113</v>
      </c>
      <c r="O7" s="174" t="s">
        <v>114</v>
      </c>
      <c r="P7" s="174" t="s">
        <v>115</v>
      </c>
      <c r="Q7" s="174" t="s">
        <v>116</v>
      </c>
      <c r="R7" s="174" t="s">
        <v>117</v>
      </c>
      <c r="S7" s="174" t="s">
        <v>118</v>
      </c>
      <c r="T7" s="174" t="s">
        <v>119</v>
      </c>
      <c r="U7" s="159" t="s">
        <v>120</v>
      </c>
    </row>
    <row r="8" spans="1:60" x14ac:dyDescent="0.2">
      <c r="A8" s="175" t="s">
        <v>121</v>
      </c>
      <c r="B8" s="176" t="s">
        <v>52</v>
      </c>
      <c r="C8" s="177" t="s">
        <v>53</v>
      </c>
      <c r="D8" s="178"/>
      <c r="E8" s="179"/>
      <c r="F8" s="180"/>
      <c r="G8" s="180">
        <f>SUMIF(AE9:AE17,"&lt;&gt;NOR",G9:G17)</f>
        <v>0</v>
      </c>
      <c r="H8" s="180"/>
      <c r="I8" s="180">
        <f>SUM(I9:I17)</f>
        <v>0</v>
      </c>
      <c r="J8" s="180"/>
      <c r="K8" s="180">
        <f>SUM(K9:K17)</f>
        <v>0</v>
      </c>
      <c r="L8" s="180"/>
      <c r="M8" s="180">
        <f>SUM(M9:M17)</f>
        <v>0</v>
      </c>
      <c r="N8" s="158"/>
      <c r="O8" s="158">
        <f>SUM(O9:O17)</f>
        <v>7.2075500000000003</v>
      </c>
      <c r="P8" s="158"/>
      <c r="Q8" s="158">
        <f>SUM(Q9:Q17)</f>
        <v>0</v>
      </c>
      <c r="R8" s="158"/>
      <c r="S8" s="158"/>
      <c r="T8" s="175"/>
      <c r="U8" s="158">
        <f>SUM(U9:U17)</f>
        <v>73.259999999999991</v>
      </c>
      <c r="AE8" t="s">
        <v>122</v>
      </c>
    </row>
    <row r="9" spans="1:60" ht="22.5" outlineLevel="1" x14ac:dyDescent="0.2">
      <c r="A9" s="154">
        <v>1</v>
      </c>
      <c r="B9" s="160" t="s">
        <v>123</v>
      </c>
      <c r="C9" s="193" t="s">
        <v>124</v>
      </c>
      <c r="D9" s="162" t="s">
        <v>125</v>
      </c>
      <c r="E9" s="168">
        <v>8.2799999999999994</v>
      </c>
      <c r="F9" s="170"/>
      <c r="G9" s="171">
        <f t="shared" ref="G9:G17" si="0">ROUND(E9*F9,2)</f>
        <v>0</v>
      </c>
      <c r="H9" s="170"/>
      <c r="I9" s="171">
        <f t="shared" ref="I9:I17" si="1">ROUND(E9*H9,2)</f>
        <v>0</v>
      </c>
      <c r="J9" s="170"/>
      <c r="K9" s="171">
        <f t="shared" ref="K9:K17" si="2">ROUND(E9*J9,2)</f>
        <v>0</v>
      </c>
      <c r="L9" s="171">
        <v>21</v>
      </c>
      <c r="M9" s="171">
        <f t="shared" ref="M9:M17" si="3">G9*(1+L9/100)</f>
        <v>0</v>
      </c>
      <c r="N9" s="163">
        <v>0.1114</v>
      </c>
      <c r="O9" s="163">
        <f t="shared" ref="O9:O17" si="4">ROUND(E9*N9,5)</f>
        <v>0.92239000000000004</v>
      </c>
      <c r="P9" s="163">
        <v>0</v>
      </c>
      <c r="Q9" s="163">
        <f t="shared" ref="Q9:Q17" si="5">ROUND(E9*P9,5)</f>
        <v>0</v>
      </c>
      <c r="R9" s="163"/>
      <c r="S9" s="163"/>
      <c r="T9" s="164">
        <v>0.81899999999999995</v>
      </c>
      <c r="U9" s="163">
        <f t="shared" ref="U9:U17" si="6">ROUND(E9*T9,2)</f>
        <v>6.78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127</v>
      </c>
      <c r="C10" s="193" t="s">
        <v>128</v>
      </c>
      <c r="D10" s="162" t="s">
        <v>125</v>
      </c>
      <c r="E10" s="168">
        <v>43.869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7.4709999999999999E-2</v>
      </c>
      <c r="O10" s="163">
        <f t="shared" si="4"/>
        <v>3.27745</v>
      </c>
      <c r="P10" s="163">
        <v>0</v>
      </c>
      <c r="Q10" s="163">
        <f t="shared" si="5"/>
        <v>0</v>
      </c>
      <c r="R10" s="163"/>
      <c r="S10" s="163"/>
      <c r="T10" s="164">
        <v>0.52915000000000001</v>
      </c>
      <c r="U10" s="163">
        <f t="shared" si="6"/>
        <v>23.21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126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129</v>
      </c>
      <c r="C11" s="193" t="s">
        <v>130</v>
      </c>
      <c r="D11" s="162" t="s">
        <v>125</v>
      </c>
      <c r="E11" s="168">
        <v>8.2840000000000007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0.11219</v>
      </c>
      <c r="O11" s="163">
        <f t="shared" si="4"/>
        <v>0.92937999999999998</v>
      </c>
      <c r="P11" s="163">
        <v>0</v>
      </c>
      <c r="Q11" s="163">
        <f t="shared" si="5"/>
        <v>0</v>
      </c>
      <c r="R11" s="163"/>
      <c r="S11" s="163"/>
      <c r="T11" s="164">
        <v>0.55488999999999999</v>
      </c>
      <c r="U11" s="163">
        <f t="shared" si="6"/>
        <v>4.5999999999999996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126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131</v>
      </c>
      <c r="C12" s="193" t="s">
        <v>132</v>
      </c>
      <c r="D12" s="162" t="s">
        <v>133</v>
      </c>
      <c r="E12" s="168">
        <v>55.1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1.0200000000000001E-3</v>
      </c>
      <c r="O12" s="163">
        <f t="shared" si="4"/>
        <v>5.62E-2</v>
      </c>
      <c r="P12" s="163">
        <v>0</v>
      </c>
      <c r="Q12" s="163">
        <f t="shared" si="5"/>
        <v>0</v>
      </c>
      <c r="R12" s="163"/>
      <c r="S12" s="163"/>
      <c r="T12" s="164">
        <v>0.223</v>
      </c>
      <c r="U12" s="163">
        <f t="shared" si="6"/>
        <v>12.29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126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5</v>
      </c>
      <c r="B13" s="160" t="s">
        <v>134</v>
      </c>
      <c r="C13" s="193" t="s">
        <v>135</v>
      </c>
      <c r="D13" s="162" t="s">
        <v>133</v>
      </c>
      <c r="E13" s="168">
        <v>12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8.0000000000000007E-5</v>
      </c>
      <c r="O13" s="163">
        <f t="shared" si="4"/>
        <v>9.6000000000000002E-4</v>
      </c>
      <c r="P13" s="163">
        <v>0</v>
      </c>
      <c r="Q13" s="163">
        <f t="shared" si="5"/>
        <v>0</v>
      </c>
      <c r="R13" s="163"/>
      <c r="S13" s="163"/>
      <c r="T13" s="164">
        <v>0.18</v>
      </c>
      <c r="U13" s="163">
        <f t="shared" si="6"/>
        <v>2.16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0" t="s">
        <v>134</v>
      </c>
      <c r="C14" s="193" t="s">
        <v>136</v>
      </c>
      <c r="D14" s="162" t="s">
        <v>133</v>
      </c>
      <c r="E14" s="168">
        <v>77.974999999999994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8.0000000000000007E-5</v>
      </c>
      <c r="O14" s="163">
        <f t="shared" si="4"/>
        <v>6.2399999999999999E-3</v>
      </c>
      <c r="P14" s="163">
        <v>0</v>
      </c>
      <c r="Q14" s="163">
        <f t="shared" si="5"/>
        <v>0</v>
      </c>
      <c r="R14" s="163"/>
      <c r="S14" s="163"/>
      <c r="T14" s="164">
        <v>0.18</v>
      </c>
      <c r="U14" s="163">
        <f t="shared" si="6"/>
        <v>14.04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126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7</v>
      </c>
      <c r="B15" s="160" t="s">
        <v>137</v>
      </c>
      <c r="C15" s="193" t="s">
        <v>138</v>
      </c>
      <c r="D15" s="162" t="s">
        <v>139</v>
      </c>
      <c r="E15" s="168">
        <v>32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4.5420000000000002E-2</v>
      </c>
      <c r="O15" s="163">
        <f t="shared" si="4"/>
        <v>1.4534400000000001</v>
      </c>
      <c r="P15" s="163">
        <v>0</v>
      </c>
      <c r="Q15" s="163">
        <f t="shared" si="5"/>
        <v>0</v>
      </c>
      <c r="R15" s="163"/>
      <c r="S15" s="163"/>
      <c r="T15" s="164">
        <v>0.23374</v>
      </c>
      <c r="U15" s="163">
        <f t="shared" si="6"/>
        <v>7.48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126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8</v>
      </c>
      <c r="B16" s="160" t="s">
        <v>140</v>
      </c>
      <c r="C16" s="193" t="s">
        <v>141</v>
      </c>
      <c r="D16" s="162" t="s">
        <v>139</v>
      </c>
      <c r="E16" s="168">
        <v>5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0.10434</v>
      </c>
      <c r="O16" s="163">
        <f t="shared" si="4"/>
        <v>0.52170000000000005</v>
      </c>
      <c r="P16" s="163">
        <v>0</v>
      </c>
      <c r="Q16" s="163">
        <f t="shared" si="5"/>
        <v>0</v>
      </c>
      <c r="R16" s="163"/>
      <c r="S16" s="163"/>
      <c r="T16" s="164">
        <v>0.49199999999999999</v>
      </c>
      <c r="U16" s="163">
        <f t="shared" si="6"/>
        <v>2.46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126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9</v>
      </c>
      <c r="B17" s="160" t="s">
        <v>142</v>
      </c>
      <c r="C17" s="193" t="s">
        <v>143</v>
      </c>
      <c r="D17" s="162" t="s">
        <v>139</v>
      </c>
      <c r="E17" s="168">
        <v>1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3.9789999999999999E-2</v>
      </c>
      <c r="O17" s="163">
        <f t="shared" si="4"/>
        <v>3.9789999999999999E-2</v>
      </c>
      <c r="P17" s="163">
        <v>0</v>
      </c>
      <c r="Q17" s="163">
        <f t="shared" si="5"/>
        <v>0</v>
      </c>
      <c r="R17" s="163"/>
      <c r="S17" s="163"/>
      <c r="T17" s="164">
        <v>0.24199999999999999</v>
      </c>
      <c r="U17" s="163">
        <f t="shared" si="6"/>
        <v>0.24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126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5" t="s">
        <v>121</v>
      </c>
      <c r="B18" s="161" t="s">
        <v>54</v>
      </c>
      <c r="C18" s="194" t="s">
        <v>55</v>
      </c>
      <c r="D18" s="165"/>
      <c r="E18" s="169"/>
      <c r="F18" s="172"/>
      <c r="G18" s="172">
        <f>SUMIF(AE19:AE20,"&lt;&gt;NOR",G19:G20)</f>
        <v>0</v>
      </c>
      <c r="H18" s="172"/>
      <c r="I18" s="172">
        <f>SUM(I19:I20)</f>
        <v>0</v>
      </c>
      <c r="J18" s="172"/>
      <c r="K18" s="172">
        <f>SUM(K19:K20)</f>
        <v>0</v>
      </c>
      <c r="L18" s="172"/>
      <c r="M18" s="172">
        <f>SUM(M19:M20)</f>
        <v>0</v>
      </c>
      <c r="N18" s="166"/>
      <c r="O18" s="166">
        <f>SUM(O19:O20)</f>
        <v>0.57176000000000005</v>
      </c>
      <c r="P18" s="166"/>
      <c r="Q18" s="166">
        <f>SUM(Q19:Q20)</f>
        <v>0</v>
      </c>
      <c r="R18" s="166"/>
      <c r="S18" s="166"/>
      <c r="T18" s="167"/>
      <c r="U18" s="166">
        <f>SUM(U19:U20)</f>
        <v>55.11</v>
      </c>
      <c r="AE18" t="s">
        <v>122</v>
      </c>
    </row>
    <row r="19" spans="1:60" ht="22.5" outlineLevel="1" x14ac:dyDescent="0.2">
      <c r="A19" s="154">
        <v>10</v>
      </c>
      <c r="B19" s="160" t="s">
        <v>144</v>
      </c>
      <c r="C19" s="193" t="s">
        <v>145</v>
      </c>
      <c r="D19" s="162" t="s">
        <v>125</v>
      </c>
      <c r="E19" s="168">
        <v>59.25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3">
        <v>9.6500000000000006E-3</v>
      </c>
      <c r="O19" s="163">
        <f>ROUND(E19*N19,5)</f>
        <v>0.57176000000000005</v>
      </c>
      <c r="P19" s="163">
        <v>0</v>
      </c>
      <c r="Q19" s="163">
        <f>ROUND(E19*P19,5)</f>
        <v>0</v>
      </c>
      <c r="R19" s="163"/>
      <c r="S19" s="163"/>
      <c r="T19" s="164">
        <v>0.5</v>
      </c>
      <c r="U19" s="163">
        <f>ROUND(E19*T19,2)</f>
        <v>29.63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126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0" t="s">
        <v>146</v>
      </c>
      <c r="C20" s="193" t="s">
        <v>147</v>
      </c>
      <c r="D20" s="162" t="s">
        <v>125</v>
      </c>
      <c r="E20" s="168">
        <v>59.25</v>
      </c>
      <c r="F20" s="170"/>
      <c r="G20" s="171">
        <f>ROUND(E20*F20,2)</f>
        <v>0</v>
      </c>
      <c r="H20" s="170"/>
      <c r="I20" s="171">
        <f>ROUND(E20*H20,2)</f>
        <v>0</v>
      </c>
      <c r="J20" s="170"/>
      <c r="K20" s="171">
        <f>ROUND(E20*J20,2)</f>
        <v>0</v>
      </c>
      <c r="L20" s="171">
        <v>21</v>
      </c>
      <c r="M20" s="171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0.43</v>
      </c>
      <c r="U20" s="163">
        <f>ROUND(E20*T20,2)</f>
        <v>25.48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126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121</v>
      </c>
      <c r="B21" s="161" t="s">
        <v>56</v>
      </c>
      <c r="C21" s="194" t="s">
        <v>57</v>
      </c>
      <c r="D21" s="165"/>
      <c r="E21" s="169"/>
      <c r="F21" s="172"/>
      <c r="G21" s="172">
        <f>SUMIF(AE22:AE30,"&lt;&gt;NOR",G22:G30)</f>
        <v>0</v>
      </c>
      <c r="H21" s="172"/>
      <c r="I21" s="172">
        <f>SUM(I22:I30)</f>
        <v>0</v>
      </c>
      <c r="J21" s="172"/>
      <c r="K21" s="172">
        <f>SUM(K22:K30)</f>
        <v>0</v>
      </c>
      <c r="L21" s="172"/>
      <c r="M21" s="172">
        <f>SUM(M22:M30)</f>
        <v>0</v>
      </c>
      <c r="N21" s="166"/>
      <c r="O21" s="166">
        <f>SUM(O22:O30)</f>
        <v>0.75697999999999999</v>
      </c>
      <c r="P21" s="166"/>
      <c r="Q21" s="166">
        <f>SUM(Q22:Q30)</f>
        <v>0</v>
      </c>
      <c r="R21" s="166"/>
      <c r="S21" s="166"/>
      <c r="T21" s="167"/>
      <c r="U21" s="166">
        <f>SUM(U22:U30)</f>
        <v>92.77</v>
      </c>
      <c r="AE21" t="s">
        <v>122</v>
      </c>
    </row>
    <row r="22" spans="1:60" ht="22.5" outlineLevel="1" x14ac:dyDescent="0.2">
      <c r="A22" s="154">
        <v>12</v>
      </c>
      <c r="B22" s="160" t="s">
        <v>148</v>
      </c>
      <c r="C22" s="193" t="s">
        <v>149</v>
      </c>
      <c r="D22" s="162" t="s">
        <v>125</v>
      </c>
      <c r="E22" s="168">
        <v>51.707999999999998</v>
      </c>
      <c r="F22" s="170"/>
      <c r="G22" s="171">
        <f t="shared" ref="G22:G30" si="7">ROUND(E22*F22,2)</f>
        <v>0</v>
      </c>
      <c r="H22" s="170"/>
      <c r="I22" s="171">
        <f t="shared" ref="I22:I30" si="8">ROUND(E22*H22,2)</f>
        <v>0</v>
      </c>
      <c r="J22" s="170"/>
      <c r="K22" s="171">
        <f t="shared" ref="K22:K30" si="9">ROUND(E22*J22,2)</f>
        <v>0</v>
      </c>
      <c r="L22" s="171">
        <v>21</v>
      </c>
      <c r="M22" s="171">
        <f t="shared" ref="M22:M30" si="10">G22*(1+L22/100)</f>
        <v>0</v>
      </c>
      <c r="N22" s="163">
        <v>3.5E-4</v>
      </c>
      <c r="O22" s="163">
        <f t="shared" ref="O22:O30" si="11">ROUND(E22*N22,5)</f>
        <v>1.8100000000000002E-2</v>
      </c>
      <c r="P22" s="163">
        <v>0</v>
      </c>
      <c r="Q22" s="163">
        <f t="shared" ref="Q22:Q30" si="12">ROUND(E22*P22,5)</f>
        <v>0</v>
      </c>
      <c r="R22" s="163"/>
      <c r="S22" s="163"/>
      <c r="T22" s="164">
        <v>7.0000000000000007E-2</v>
      </c>
      <c r="U22" s="163">
        <f t="shared" ref="U22:U30" si="13">ROUND(E22*T22,2)</f>
        <v>3.62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13</v>
      </c>
      <c r="B23" s="160" t="s">
        <v>148</v>
      </c>
      <c r="C23" s="193" t="s">
        <v>150</v>
      </c>
      <c r="D23" s="162" t="s">
        <v>125</v>
      </c>
      <c r="E23" s="168">
        <v>47.942</v>
      </c>
      <c r="F23" s="170"/>
      <c r="G23" s="171">
        <f t="shared" si="7"/>
        <v>0</v>
      </c>
      <c r="H23" s="170"/>
      <c r="I23" s="171">
        <f t="shared" si="8"/>
        <v>0</v>
      </c>
      <c r="J23" s="170"/>
      <c r="K23" s="171">
        <f t="shared" si="9"/>
        <v>0</v>
      </c>
      <c r="L23" s="171">
        <v>21</v>
      </c>
      <c r="M23" s="171">
        <f t="shared" si="10"/>
        <v>0</v>
      </c>
      <c r="N23" s="163">
        <v>3.5E-4</v>
      </c>
      <c r="O23" s="163">
        <f t="shared" si="11"/>
        <v>1.678E-2</v>
      </c>
      <c r="P23" s="163">
        <v>0</v>
      </c>
      <c r="Q23" s="163">
        <f t="shared" si="12"/>
        <v>0</v>
      </c>
      <c r="R23" s="163"/>
      <c r="S23" s="163"/>
      <c r="T23" s="164">
        <v>7.0000000000000007E-2</v>
      </c>
      <c r="U23" s="163">
        <f t="shared" si="13"/>
        <v>3.36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126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14</v>
      </c>
      <c r="B24" s="160" t="s">
        <v>148</v>
      </c>
      <c r="C24" s="193" t="s">
        <v>151</v>
      </c>
      <c r="D24" s="162" t="s">
        <v>125</v>
      </c>
      <c r="E24" s="168">
        <v>123.289</v>
      </c>
      <c r="F24" s="170"/>
      <c r="G24" s="171">
        <f t="shared" si="7"/>
        <v>0</v>
      </c>
      <c r="H24" s="170"/>
      <c r="I24" s="171">
        <f t="shared" si="8"/>
        <v>0</v>
      </c>
      <c r="J24" s="170"/>
      <c r="K24" s="171">
        <f t="shared" si="9"/>
        <v>0</v>
      </c>
      <c r="L24" s="171">
        <v>21</v>
      </c>
      <c r="M24" s="171">
        <f t="shared" si="10"/>
        <v>0</v>
      </c>
      <c r="N24" s="163">
        <v>3.5E-4</v>
      </c>
      <c r="O24" s="163">
        <f t="shared" si="11"/>
        <v>4.3150000000000001E-2</v>
      </c>
      <c r="P24" s="163">
        <v>0</v>
      </c>
      <c r="Q24" s="163">
        <f t="shared" si="12"/>
        <v>0</v>
      </c>
      <c r="R24" s="163"/>
      <c r="S24" s="163"/>
      <c r="T24" s="164">
        <v>7.0000000000000007E-2</v>
      </c>
      <c r="U24" s="163">
        <f t="shared" si="13"/>
        <v>8.6300000000000008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126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15</v>
      </c>
      <c r="B25" s="160" t="s">
        <v>152</v>
      </c>
      <c r="C25" s="193" t="s">
        <v>153</v>
      </c>
      <c r="D25" s="162" t="s">
        <v>125</v>
      </c>
      <c r="E25" s="168">
        <v>51.707999999999998</v>
      </c>
      <c r="F25" s="170"/>
      <c r="G25" s="171">
        <f t="shared" si="7"/>
        <v>0</v>
      </c>
      <c r="H25" s="170"/>
      <c r="I25" s="171">
        <f t="shared" si="8"/>
        <v>0</v>
      </c>
      <c r="J25" s="170"/>
      <c r="K25" s="171">
        <f t="shared" si="9"/>
        <v>0</v>
      </c>
      <c r="L25" s="171">
        <v>21</v>
      </c>
      <c r="M25" s="171">
        <f t="shared" si="10"/>
        <v>0</v>
      </c>
      <c r="N25" s="163">
        <v>2.5000000000000001E-3</v>
      </c>
      <c r="O25" s="163">
        <f t="shared" si="11"/>
        <v>0.12927</v>
      </c>
      <c r="P25" s="163">
        <v>0</v>
      </c>
      <c r="Q25" s="163">
        <f t="shared" si="12"/>
        <v>0</v>
      </c>
      <c r="R25" s="163"/>
      <c r="S25" s="163"/>
      <c r="T25" s="164">
        <v>0.24</v>
      </c>
      <c r="U25" s="163">
        <f t="shared" si="13"/>
        <v>12.41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16</v>
      </c>
      <c r="B26" s="160" t="s">
        <v>152</v>
      </c>
      <c r="C26" s="193" t="s">
        <v>154</v>
      </c>
      <c r="D26" s="162" t="s">
        <v>125</v>
      </c>
      <c r="E26" s="168">
        <v>123.289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2.5000000000000001E-3</v>
      </c>
      <c r="O26" s="163">
        <f t="shared" si="11"/>
        <v>0.30821999999999999</v>
      </c>
      <c r="P26" s="163">
        <v>0</v>
      </c>
      <c r="Q26" s="163">
        <f t="shared" si="12"/>
        <v>0</v>
      </c>
      <c r="R26" s="163"/>
      <c r="S26" s="163"/>
      <c r="T26" s="164">
        <v>0.24</v>
      </c>
      <c r="U26" s="163">
        <f t="shared" si="13"/>
        <v>29.59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126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17</v>
      </c>
      <c r="B27" s="160" t="s">
        <v>152</v>
      </c>
      <c r="C27" s="193" t="s">
        <v>155</v>
      </c>
      <c r="D27" s="162" t="s">
        <v>125</v>
      </c>
      <c r="E27" s="168">
        <v>47.942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2.5000000000000001E-3</v>
      </c>
      <c r="O27" s="163">
        <f t="shared" si="11"/>
        <v>0.11985999999999999</v>
      </c>
      <c r="P27" s="163">
        <v>0</v>
      </c>
      <c r="Q27" s="163">
        <f t="shared" si="12"/>
        <v>0</v>
      </c>
      <c r="R27" s="163"/>
      <c r="S27" s="163"/>
      <c r="T27" s="164">
        <v>0.24</v>
      </c>
      <c r="U27" s="163">
        <f t="shared" si="13"/>
        <v>11.51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126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18</v>
      </c>
      <c r="B28" s="160" t="s">
        <v>152</v>
      </c>
      <c r="C28" s="193" t="s">
        <v>156</v>
      </c>
      <c r="D28" s="162" t="s">
        <v>125</v>
      </c>
      <c r="E28" s="168">
        <v>9.6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2.5000000000000001E-3</v>
      </c>
      <c r="O28" s="163">
        <f t="shared" si="11"/>
        <v>2.4E-2</v>
      </c>
      <c r="P28" s="163">
        <v>0</v>
      </c>
      <c r="Q28" s="163">
        <f t="shared" si="12"/>
        <v>0</v>
      </c>
      <c r="R28" s="163"/>
      <c r="S28" s="163"/>
      <c r="T28" s="164">
        <v>0.24</v>
      </c>
      <c r="U28" s="163">
        <f t="shared" si="13"/>
        <v>2.2999999999999998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126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19</v>
      </c>
      <c r="B29" s="160" t="s">
        <v>157</v>
      </c>
      <c r="C29" s="193" t="s">
        <v>158</v>
      </c>
      <c r="D29" s="162" t="s">
        <v>125</v>
      </c>
      <c r="E29" s="168">
        <v>295.39400000000001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3.2000000000000003E-4</v>
      </c>
      <c r="O29" s="163">
        <f t="shared" si="11"/>
        <v>9.4530000000000003E-2</v>
      </c>
      <c r="P29" s="163">
        <v>0</v>
      </c>
      <c r="Q29" s="163">
        <f t="shared" si="12"/>
        <v>0</v>
      </c>
      <c r="R29" s="163"/>
      <c r="S29" s="163"/>
      <c r="T29" s="164">
        <v>7.0000000000000007E-2</v>
      </c>
      <c r="U29" s="163">
        <f t="shared" si="13"/>
        <v>20.68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126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20</v>
      </c>
      <c r="B30" s="160" t="s">
        <v>157</v>
      </c>
      <c r="C30" s="193" t="s">
        <v>159</v>
      </c>
      <c r="D30" s="162" t="s">
        <v>125</v>
      </c>
      <c r="E30" s="168">
        <v>9.6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3">
        <v>3.2000000000000003E-4</v>
      </c>
      <c r="O30" s="163">
        <f t="shared" si="11"/>
        <v>3.0699999999999998E-3</v>
      </c>
      <c r="P30" s="163">
        <v>0</v>
      </c>
      <c r="Q30" s="163">
        <f t="shared" si="12"/>
        <v>0</v>
      </c>
      <c r="R30" s="163"/>
      <c r="S30" s="163"/>
      <c r="T30" s="164">
        <v>7.0000000000000007E-2</v>
      </c>
      <c r="U30" s="163">
        <f t="shared" si="13"/>
        <v>0.67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126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55" t="s">
        <v>121</v>
      </c>
      <c r="B31" s="161" t="s">
        <v>58</v>
      </c>
      <c r="C31" s="194" t="s">
        <v>59</v>
      </c>
      <c r="D31" s="165"/>
      <c r="E31" s="169"/>
      <c r="F31" s="172"/>
      <c r="G31" s="172">
        <f>SUMIF(AE32:AE41,"&lt;&gt;NOR",G32:G41)</f>
        <v>0</v>
      </c>
      <c r="H31" s="172"/>
      <c r="I31" s="172">
        <f>SUM(I32:I41)</f>
        <v>0</v>
      </c>
      <c r="J31" s="172"/>
      <c r="K31" s="172">
        <f>SUM(K32:K41)</f>
        <v>0</v>
      </c>
      <c r="L31" s="172"/>
      <c r="M31" s="172">
        <f>SUM(M32:M41)</f>
        <v>0</v>
      </c>
      <c r="N31" s="166"/>
      <c r="O31" s="166">
        <f>SUM(O32:O41)</f>
        <v>13.371119999999999</v>
      </c>
      <c r="P31" s="166"/>
      <c r="Q31" s="166">
        <f>SUM(Q32:Q41)</f>
        <v>0</v>
      </c>
      <c r="R31" s="166"/>
      <c r="S31" s="166"/>
      <c r="T31" s="167"/>
      <c r="U31" s="166">
        <f>SUM(U32:U41)</f>
        <v>239.4</v>
      </c>
      <c r="AE31" t="s">
        <v>122</v>
      </c>
    </row>
    <row r="32" spans="1:60" ht="22.5" outlineLevel="1" x14ac:dyDescent="0.2">
      <c r="A32" s="154">
        <v>21</v>
      </c>
      <c r="B32" s="160" t="s">
        <v>160</v>
      </c>
      <c r="C32" s="193" t="s">
        <v>161</v>
      </c>
      <c r="D32" s="162" t="s">
        <v>125</v>
      </c>
      <c r="E32" s="168">
        <v>16.38</v>
      </c>
      <c r="F32" s="170"/>
      <c r="G32" s="171">
        <f t="shared" ref="G32:G41" si="14">ROUND(E32*F32,2)</f>
        <v>0</v>
      </c>
      <c r="H32" s="170"/>
      <c r="I32" s="171">
        <f t="shared" ref="I32:I41" si="15">ROUND(E32*H32,2)</f>
        <v>0</v>
      </c>
      <c r="J32" s="170"/>
      <c r="K32" s="171">
        <f t="shared" ref="K32:K41" si="16">ROUND(E32*J32,2)</f>
        <v>0</v>
      </c>
      <c r="L32" s="171">
        <v>21</v>
      </c>
      <c r="M32" s="171">
        <f t="shared" ref="M32:M41" si="17">G32*(1+L32/100)</f>
        <v>0</v>
      </c>
      <c r="N32" s="163">
        <v>4.0000000000000003E-5</v>
      </c>
      <c r="O32" s="163">
        <f t="shared" ref="O32:O41" si="18">ROUND(E32*N32,5)</f>
        <v>6.6E-4</v>
      </c>
      <c r="P32" s="163">
        <v>0</v>
      </c>
      <c r="Q32" s="163">
        <f t="shared" ref="Q32:Q41" si="19">ROUND(E32*P32,5)</f>
        <v>0</v>
      </c>
      <c r="R32" s="163"/>
      <c r="S32" s="163"/>
      <c r="T32" s="164">
        <v>7.8E-2</v>
      </c>
      <c r="U32" s="163">
        <f t="shared" ref="U32:U41" si="20">ROUND(E32*T32,2)</f>
        <v>1.28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126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22</v>
      </c>
      <c r="B33" s="160" t="s">
        <v>157</v>
      </c>
      <c r="C33" s="193" t="s">
        <v>162</v>
      </c>
      <c r="D33" s="162" t="s">
        <v>125</v>
      </c>
      <c r="E33" s="168">
        <v>112.586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3.2000000000000003E-4</v>
      </c>
      <c r="O33" s="163">
        <f t="shared" si="18"/>
        <v>3.603E-2</v>
      </c>
      <c r="P33" s="163">
        <v>0</v>
      </c>
      <c r="Q33" s="163">
        <f t="shared" si="19"/>
        <v>0</v>
      </c>
      <c r="R33" s="163"/>
      <c r="S33" s="163"/>
      <c r="T33" s="164">
        <v>7.0000000000000007E-2</v>
      </c>
      <c r="U33" s="163">
        <f t="shared" si="20"/>
        <v>7.88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126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23</v>
      </c>
      <c r="B34" s="160" t="s">
        <v>163</v>
      </c>
      <c r="C34" s="193" t="s">
        <v>164</v>
      </c>
      <c r="D34" s="162" t="s">
        <v>125</v>
      </c>
      <c r="E34" s="168">
        <v>112.586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4.9100000000000003E-3</v>
      </c>
      <c r="O34" s="163">
        <f t="shared" si="18"/>
        <v>0.55279999999999996</v>
      </c>
      <c r="P34" s="163">
        <v>0</v>
      </c>
      <c r="Q34" s="163">
        <f t="shared" si="19"/>
        <v>0</v>
      </c>
      <c r="R34" s="163"/>
      <c r="S34" s="163"/>
      <c r="T34" s="164">
        <v>0.36199999999999999</v>
      </c>
      <c r="U34" s="163">
        <f t="shared" si="20"/>
        <v>40.76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126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24</v>
      </c>
      <c r="B35" s="160" t="s">
        <v>163</v>
      </c>
      <c r="C35" s="193" t="s">
        <v>165</v>
      </c>
      <c r="D35" s="162" t="s">
        <v>125</v>
      </c>
      <c r="E35" s="168">
        <v>47.942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4.9100000000000003E-3</v>
      </c>
      <c r="O35" s="163">
        <f t="shared" si="18"/>
        <v>0.2354</v>
      </c>
      <c r="P35" s="163">
        <v>0</v>
      </c>
      <c r="Q35" s="163">
        <f t="shared" si="19"/>
        <v>0</v>
      </c>
      <c r="R35" s="163"/>
      <c r="S35" s="163"/>
      <c r="T35" s="164">
        <v>0.36199999999999999</v>
      </c>
      <c r="U35" s="163">
        <f t="shared" si="20"/>
        <v>17.36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126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25</v>
      </c>
      <c r="B36" s="160" t="s">
        <v>166</v>
      </c>
      <c r="C36" s="193" t="s">
        <v>167</v>
      </c>
      <c r="D36" s="162" t="s">
        <v>125</v>
      </c>
      <c r="E36" s="168">
        <v>172.10499999999999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3.9210000000000002E-2</v>
      </c>
      <c r="O36" s="163">
        <f t="shared" si="18"/>
        <v>6.74824</v>
      </c>
      <c r="P36" s="163">
        <v>0</v>
      </c>
      <c r="Q36" s="163">
        <f t="shared" si="19"/>
        <v>0</v>
      </c>
      <c r="R36" s="163"/>
      <c r="S36" s="163"/>
      <c r="T36" s="164">
        <v>0.39600000000000002</v>
      </c>
      <c r="U36" s="163">
        <f t="shared" si="20"/>
        <v>68.150000000000006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26</v>
      </c>
      <c r="B37" s="160" t="s">
        <v>166</v>
      </c>
      <c r="C37" s="193" t="s">
        <v>168</v>
      </c>
      <c r="D37" s="162" t="s">
        <v>125</v>
      </c>
      <c r="E37" s="168">
        <v>123.289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3.9210000000000002E-2</v>
      </c>
      <c r="O37" s="163">
        <f t="shared" si="18"/>
        <v>4.8341599999999998</v>
      </c>
      <c r="P37" s="163">
        <v>0</v>
      </c>
      <c r="Q37" s="163">
        <f t="shared" si="19"/>
        <v>0</v>
      </c>
      <c r="R37" s="163"/>
      <c r="S37" s="163"/>
      <c r="T37" s="164">
        <v>0.39600000000000002</v>
      </c>
      <c r="U37" s="163">
        <f t="shared" si="20"/>
        <v>48.82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126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27</v>
      </c>
      <c r="B38" s="160" t="s">
        <v>163</v>
      </c>
      <c r="C38" s="193" t="s">
        <v>169</v>
      </c>
      <c r="D38" s="162" t="s">
        <v>125</v>
      </c>
      <c r="E38" s="168">
        <v>115.68899999999999</v>
      </c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3">
        <v>4.9100000000000003E-3</v>
      </c>
      <c r="O38" s="163">
        <f t="shared" si="18"/>
        <v>0.56803000000000003</v>
      </c>
      <c r="P38" s="163">
        <v>0</v>
      </c>
      <c r="Q38" s="163">
        <f t="shared" si="19"/>
        <v>0</v>
      </c>
      <c r="R38" s="163"/>
      <c r="S38" s="163"/>
      <c r="T38" s="164">
        <v>0.36199999999999999</v>
      </c>
      <c r="U38" s="163">
        <f t="shared" si="20"/>
        <v>41.88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126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28</v>
      </c>
      <c r="B39" s="160" t="s">
        <v>170</v>
      </c>
      <c r="C39" s="193" t="s">
        <v>171</v>
      </c>
      <c r="D39" s="162" t="s">
        <v>133</v>
      </c>
      <c r="E39" s="168">
        <v>53</v>
      </c>
      <c r="F39" s="170"/>
      <c r="G39" s="171">
        <f t="shared" si="14"/>
        <v>0</v>
      </c>
      <c r="H39" s="170"/>
      <c r="I39" s="171">
        <f t="shared" si="15"/>
        <v>0</v>
      </c>
      <c r="J39" s="170"/>
      <c r="K39" s="171">
        <f t="shared" si="16"/>
        <v>0</v>
      </c>
      <c r="L39" s="171">
        <v>21</v>
      </c>
      <c r="M39" s="171">
        <f t="shared" si="17"/>
        <v>0</v>
      </c>
      <c r="N39" s="163">
        <v>1.56E-3</v>
      </c>
      <c r="O39" s="163">
        <f t="shared" si="18"/>
        <v>8.2680000000000003E-2</v>
      </c>
      <c r="P39" s="163">
        <v>0</v>
      </c>
      <c r="Q39" s="163">
        <f t="shared" si="19"/>
        <v>0</v>
      </c>
      <c r="R39" s="163"/>
      <c r="S39" s="163"/>
      <c r="T39" s="164">
        <v>0.12</v>
      </c>
      <c r="U39" s="163">
        <f t="shared" si="20"/>
        <v>6.36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126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29</v>
      </c>
      <c r="B40" s="160" t="s">
        <v>172</v>
      </c>
      <c r="C40" s="193" t="s">
        <v>173</v>
      </c>
      <c r="D40" s="162" t="s">
        <v>125</v>
      </c>
      <c r="E40" s="168">
        <v>2.16</v>
      </c>
      <c r="F40" s="170"/>
      <c r="G40" s="171">
        <f t="shared" si="14"/>
        <v>0</v>
      </c>
      <c r="H40" s="170"/>
      <c r="I40" s="171">
        <f t="shared" si="15"/>
        <v>0</v>
      </c>
      <c r="J40" s="170"/>
      <c r="K40" s="171">
        <f t="shared" si="16"/>
        <v>0</v>
      </c>
      <c r="L40" s="171">
        <v>21</v>
      </c>
      <c r="M40" s="171">
        <f t="shared" si="17"/>
        <v>0</v>
      </c>
      <c r="N40" s="163">
        <v>2.9139999999999999E-2</v>
      </c>
      <c r="O40" s="163">
        <f t="shared" si="18"/>
        <v>6.2939999999999996E-2</v>
      </c>
      <c r="P40" s="163">
        <v>0</v>
      </c>
      <c r="Q40" s="163">
        <f t="shared" si="19"/>
        <v>0</v>
      </c>
      <c r="R40" s="163"/>
      <c r="S40" s="163"/>
      <c r="T40" s="164">
        <v>0.60924999999999996</v>
      </c>
      <c r="U40" s="163">
        <f t="shared" si="20"/>
        <v>1.32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126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>
        <v>30</v>
      </c>
      <c r="B41" s="160" t="s">
        <v>174</v>
      </c>
      <c r="C41" s="193" t="s">
        <v>175</v>
      </c>
      <c r="D41" s="162" t="s">
        <v>125</v>
      </c>
      <c r="E41" s="168">
        <v>9.6</v>
      </c>
      <c r="F41" s="170"/>
      <c r="G41" s="171">
        <f t="shared" si="14"/>
        <v>0</v>
      </c>
      <c r="H41" s="170"/>
      <c r="I41" s="171">
        <f t="shared" si="15"/>
        <v>0</v>
      </c>
      <c r="J41" s="170"/>
      <c r="K41" s="171">
        <f t="shared" si="16"/>
        <v>0</v>
      </c>
      <c r="L41" s="171">
        <v>21</v>
      </c>
      <c r="M41" s="171">
        <f t="shared" si="17"/>
        <v>0</v>
      </c>
      <c r="N41" s="163">
        <v>2.606E-2</v>
      </c>
      <c r="O41" s="163">
        <f t="shared" si="18"/>
        <v>0.25018000000000001</v>
      </c>
      <c r="P41" s="163">
        <v>0</v>
      </c>
      <c r="Q41" s="163">
        <f t="shared" si="19"/>
        <v>0</v>
      </c>
      <c r="R41" s="163"/>
      <c r="S41" s="163"/>
      <c r="T41" s="164">
        <v>0.58225000000000005</v>
      </c>
      <c r="U41" s="163">
        <f t="shared" si="20"/>
        <v>5.59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126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x14ac:dyDescent="0.2">
      <c r="A42" s="155" t="s">
        <v>121</v>
      </c>
      <c r="B42" s="161" t="s">
        <v>60</v>
      </c>
      <c r="C42" s="194" t="s">
        <v>61</v>
      </c>
      <c r="D42" s="165"/>
      <c r="E42" s="169"/>
      <c r="F42" s="172"/>
      <c r="G42" s="172">
        <f>SUMIF(AE43:AE46,"&lt;&gt;NOR",G43:G46)</f>
        <v>0</v>
      </c>
      <c r="H42" s="172"/>
      <c r="I42" s="172">
        <f>SUM(I43:I46)</f>
        <v>0</v>
      </c>
      <c r="J42" s="172"/>
      <c r="K42" s="172">
        <f>SUM(K43:K46)</f>
        <v>0</v>
      </c>
      <c r="L42" s="172"/>
      <c r="M42" s="172">
        <f>SUM(M43:M46)</f>
        <v>0</v>
      </c>
      <c r="N42" s="166"/>
      <c r="O42" s="166">
        <f>SUM(O43:O46)</f>
        <v>3.4868599999999996</v>
      </c>
      <c r="P42" s="166"/>
      <c r="Q42" s="166">
        <f>SUM(Q43:Q46)</f>
        <v>0</v>
      </c>
      <c r="R42" s="166"/>
      <c r="S42" s="166"/>
      <c r="T42" s="167"/>
      <c r="U42" s="166">
        <f>SUM(U43:U46)</f>
        <v>47.070000000000007</v>
      </c>
      <c r="AE42" t="s">
        <v>122</v>
      </c>
    </row>
    <row r="43" spans="1:60" ht="22.5" outlineLevel="1" x14ac:dyDescent="0.2">
      <c r="A43" s="154">
        <v>31</v>
      </c>
      <c r="B43" s="160" t="s">
        <v>176</v>
      </c>
      <c r="C43" s="193" t="s">
        <v>177</v>
      </c>
      <c r="D43" s="162" t="s">
        <v>125</v>
      </c>
      <c r="E43" s="168">
        <v>61.41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3">
        <v>2.9999999999999997E-4</v>
      </c>
      <c r="O43" s="163">
        <f>ROUND(E43*N43,5)</f>
        <v>1.8419999999999999E-2</v>
      </c>
      <c r="P43" s="163">
        <v>0</v>
      </c>
      <c r="Q43" s="163">
        <f>ROUND(E43*P43,5)</f>
        <v>0</v>
      </c>
      <c r="R43" s="163"/>
      <c r="S43" s="163"/>
      <c r="T43" s="164">
        <v>0.09</v>
      </c>
      <c r="U43" s="163">
        <f>ROUND(E43*T43,2)</f>
        <v>5.53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126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32</v>
      </c>
      <c r="B44" s="160" t="s">
        <v>178</v>
      </c>
      <c r="C44" s="193" t="s">
        <v>179</v>
      </c>
      <c r="D44" s="162" t="s">
        <v>125</v>
      </c>
      <c r="E44" s="168">
        <v>61.41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3">
        <v>4.7300000000000002E-2</v>
      </c>
      <c r="O44" s="163">
        <f>ROUND(E44*N44,5)</f>
        <v>2.90469</v>
      </c>
      <c r="P44" s="163">
        <v>0</v>
      </c>
      <c r="Q44" s="163">
        <f>ROUND(E44*P44,5)</f>
        <v>0</v>
      </c>
      <c r="R44" s="163"/>
      <c r="S44" s="163"/>
      <c r="T44" s="164">
        <v>0.32850000000000001</v>
      </c>
      <c r="U44" s="163">
        <f>ROUND(E44*T44,2)</f>
        <v>20.170000000000002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126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33</v>
      </c>
      <c r="B45" s="160" t="s">
        <v>180</v>
      </c>
      <c r="C45" s="193" t="s">
        <v>181</v>
      </c>
      <c r="D45" s="162" t="s">
        <v>125</v>
      </c>
      <c r="E45" s="168">
        <v>61.41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3">
        <v>2.5999999999999998E-4</v>
      </c>
      <c r="O45" s="163">
        <f>ROUND(E45*N45,5)</f>
        <v>1.5970000000000002E-2</v>
      </c>
      <c r="P45" s="163">
        <v>0</v>
      </c>
      <c r="Q45" s="163">
        <f>ROUND(E45*P45,5)</f>
        <v>0</v>
      </c>
      <c r="R45" s="163"/>
      <c r="S45" s="163"/>
      <c r="T45" s="164">
        <v>0.09</v>
      </c>
      <c r="U45" s="163">
        <f>ROUND(E45*T45,2)</f>
        <v>5.53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126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34</v>
      </c>
      <c r="B46" s="160" t="s">
        <v>182</v>
      </c>
      <c r="C46" s="193" t="s">
        <v>183</v>
      </c>
      <c r="D46" s="162" t="s">
        <v>125</v>
      </c>
      <c r="E46" s="168">
        <v>61.41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3">
        <v>8.9200000000000008E-3</v>
      </c>
      <c r="O46" s="163">
        <f>ROUND(E46*N46,5)</f>
        <v>0.54778000000000004</v>
      </c>
      <c r="P46" s="163">
        <v>0</v>
      </c>
      <c r="Q46" s="163">
        <f>ROUND(E46*P46,5)</f>
        <v>0</v>
      </c>
      <c r="R46" s="163"/>
      <c r="S46" s="163"/>
      <c r="T46" s="164">
        <v>0.25800000000000001</v>
      </c>
      <c r="U46" s="163">
        <f>ROUND(E46*T46,2)</f>
        <v>15.84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126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121</v>
      </c>
      <c r="B47" s="161" t="s">
        <v>62</v>
      </c>
      <c r="C47" s="194" t="s">
        <v>63</v>
      </c>
      <c r="D47" s="165"/>
      <c r="E47" s="169"/>
      <c r="F47" s="172"/>
      <c r="G47" s="172">
        <f>SUMIF(AE48:AE53,"&lt;&gt;NOR",G48:G53)</f>
        <v>0</v>
      </c>
      <c r="H47" s="172"/>
      <c r="I47" s="172">
        <f>SUM(I48:I53)</f>
        <v>0</v>
      </c>
      <c r="J47" s="172"/>
      <c r="K47" s="172">
        <f>SUM(K48:K53)</f>
        <v>0</v>
      </c>
      <c r="L47" s="172"/>
      <c r="M47" s="172">
        <f>SUM(M48:M53)</f>
        <v>0</v>
      </c>
      <c r="N47" s="166"/>
      <c r="O47" s="166">
        <f>SUM(O48:O53)</f>
        <v>1.0717200000000002</v>
      </c>
      <c r="P47" s="166"/>
      <c r="Q47" s="166">
        <f>SUM(Q48:Q53)</f>
        <v>0</v>
      </c>
      <c r="R47" s="166"/>
      <c r="S47" s="166"/>
      <c r="T47" s="167"/>
      <c r="U47" s="166">
        <f>SUM(U48:U53)</f>
        <v>43.77</v>
      </c>
      <c r="AE47" t="s">
        <v>122</v>
      </c>
    </row>
    <row r="48" spans="1:60" ht="22.5" outlineLevel="1" x14ac:dyDescent="0.2">
      <c r="A48" s="154">
        <v>35</v>
      </c>
      <c r="B48" s="160" t="s">
        <v>184</v>
      </c>
      <c r="C48" s="193" t="s">
        <v>185</v>
      </c>
      <c r="D48" s="162" t="s">
        <v>139</v>
      </c>
      <c r="E48" s="168">
        <v>8</v>
      </c>
      <c r="F48" s="170"/>
      <c r="G48" s="171">
        <f t="shared" ref="G48:G53" si="21">ROUND(E48*F48,2)</f>
        <v>0</v>
      </c>
      <c r="H48" s="170"/>
      <c r="I48" s="171">
        <f t="shared" ref="I48:I53" si="22">ROUND(E48*H48,2)</f>
        <v>0</v>
      </c>
      <c r="J48" s="170"/>
      <c r="K48" s="171">
        <f t="shared" ref="K48:K53" si="23">ROUND(E48*J48,2)</f>
        <v>0</v>
      </c>
      <c r="L48" s="171">
        <v>21</v>
      </c>
      <c r="M48" s="171">
        <f t="shared" ref="M48:M53" si="24">G48*(1+L48/100)</f>
        <v>0</v>
      </c>
      <c r="N48" s="163">
        <v>2.937E-2</v>
      </c>
      <c r="O48" s="163">
        <f t="shared" ref="O48:O53" si="25">ROUND(E48*N48,5)</f>
        <v>0.23496</v>
      </c>
      <c r="P48" s="163">
        <v>0</v>
      </c>
      <c r="Q48" s="163">
        <f t="shared" ref="Q48:Q53" si="26">ROUND(E48*P48,5)</f>
        <v>0</v>
      </c>
      <c r="R48" s="163"/>
      <c r="S48" s="163"/>
      <c r="T48" s="164">
        <v>1.86</v>
      </c>
      <c r="U48" s="163">
        <f t="shared" ref="U48:U53" si="27">ROUND(E48*T48,2)</f>
        <v>14.88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36</v>
      </c>
      <c r="B49" s="160" t="s">
        <v>186</v>
      </c>
      <c r="C49" s="193" t="s">
        <v>187</v>
      </c>
      <c r="D49" s="162" t="s">
        <v>139</v>
      </c>
      <c r="E49" s="168">
        <v>5</v>
      </c>
      <c r="F49" s="170"/>
      <c r="G49" s="171">
        <f t="shared" si="21"/>
        <v>0</v>
      </c>
      <c r="H49" s="170"/>
      <c r="I49" s="171">
        <f t="shared" si="22"/>
        <v>0</v>
      </c>
      <c r="J49" s="170"/>
      <c r="K49" s="171">
        <f t="shared" si="23"/>
        <v>0</v>
      </c>
      <c r="L49" s="171">
        <v>21</v>
      </c>
      <c r="M49" s="171">
        <f t="shared" si="24"/>
        <v>0</v>
      </c>
      <c r="N49" s="163">
        <v>6.4509999999999998E-2</v>
      </c>
      <c r="O49" s="163">
        <f t="shared" si="25"/>
        <v>0.32255</v>
      </c>
      <c r="P49" s="163">
        <v>0</v>
      </c>
      <c r="Q49" s="163">
        <f t="shared" si="26"/>
        <v>0</v>
      </c>
      <c r="R49" s="163"/>
      <c r="S49" s="163"/>
      <c r="T49" s="164">
        <v>2.097</v>
      </c>
      <c r="U49" s="163">
        <f t="shared" si="27"/>
        <v>10.49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37</v>
      </c>
      <c r="B50" s="160" t="s">
        <v>188</v>
      </c>
      <c r="C50" s="193" t="s">
        <v>189</v>
      </c>
      <c r="D50" s="162" t="s">
        <v>139</v>
      </c>
      <c r="E50" s="168">
        <v>6</v>
      </c>
      <c r="F50" s="170"/>
      <c r="G50" s="171">
        <f t="shared" si="21"/>
        <v>0</v>
      </c>
      <c r="H50" s="170"/>
      <c r="I50" s="171">
        <f t="shared" si="22"/>
        <v>0</v>
      </c>
      <c r="J50" s="170"/>
      <c r="K50" s="171">
        <f t="shared" si="23"/>
        <v>0</v>
      </c>
      <c r="L50" s="171">
        <v>21</v>
      </c>
      <c r="M50" s="171">
        <f t="shared" si="24"/>
        <v>0</v>
      </c>
      <c r="N50" s="163">
        <v>6.4710000000000004E-2</v>
      </c>
      <c r="O50" s="163">
        <f t="shared" si="25"/>
        <v>0.38825999999999999</v>
      </c>
      <c r="P50" s="163">
        <v>0</v>
      </c>
      <c r="Q50" s="163">
        <f t="shared" si="26"/>
        <v>0</v>
      </c>
      <c r="R50" s="163"/>
      <c r="S50" s="163"/>
      <c r="T50" s="164">
        <v>2.097</v>
      </c>
      <c r="U50" s="163">
        <f t="shared" si="27"/>
        <v>12.58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126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38</v>
      </c>
      <c r="B51" s="160" t="s">
        <v>190</v>
      </c>
      <c r="C51" s="193" t="s">
        <v>191</v>
      </c>
      <c r="D51" s="162" t="s">
        <v>139</v>
      </c>
      <c r="E51" s="168">
        <v>1</v>
      </c>
      <c r="F51" s="170"/>
      <c r="G51" s="171">
        <f t="shared" si="21"/>
        <v>0</v>
      </c>
      <c r="H51" s="170"/>
      <c r="I51" s="171">
        <f t="shared" si="22"/>
        <v>0</v>
      </c>
      <c r="J51" s="170"/>
      <c r="K51" s="171">
        <f t="shared" si="23"/>
        <v>0</v>
      </c>
      <c r="L51" s="171">
        <v>21</v>
      </c>
      <c r="M51" s="171">
        <f t="shared" si="24"/>
        <v>0</v>
      </c>
      <c r="N51" s="163">
        <v>3.2070000000000001E-2</v>
      </c>
      <c r="O51" s="163">
        <f t="shared" si="25"/>
        <v>3.2070000000000001E-2</v>
      </c>
      <c r="P51" s="163">
        <v>0</v>
      </c>
      <c r="Q51" s="163">
        <f t="shared" si="26"/>
        <v>0</v>
      </c>
      <c r="R51" s="163"/>
      <c r="S51" s="163"/>
      <c r="T51" s="164">
        <v>1.86</v>
      </c>
      <c r="U51" s="163">
        <f t="shared" si="27"/>
        <v>1.86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126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39</v>
      </c>
      <c r="B52" s="160" t="s">
        <v>192</v>
      </c>
      <c r="C52" s="193" t="s">
        <v>193</v>
      </c>
      <c r="D52" s="162" t="s">
        <v>139</v>
      </c>
      <c r="E52" s="168">
        <v>1</v>
      </c>
      <c r="F52" s="170"/>
      <c r="G52" s="171">
        <f t="shared" si="21"/>
        <v>0</v>
      </c>
      <c r="H52" s="170"/>
      <c r="I52" s="171">
        <f t="shared" si="22"/>
        <v>0</v>
      </c>
      <c r="J52" s="170"/>
      <c r="K52" s="171">
        <f t="shared" si="23"/>
        <v>0</v>
      </c>
      <c r="L52" s="171">
        <v>21</v>
      </c>
      <c r="M52" s="171">
        <f t="shared" si="24"/>
        <v>0</v>
      </c>
      <c r="N52" s="163">
        <v>6.4310000000000006E-2</v>
      </c>
      <c r="O52" s="163">
        <f t="shared" si="25"/>
        <v>6.4310000000000006E-2</v>
      </c>
      <c r="P52" s="163">
        <v>0</v>
      </c>
      <c r="Q52" s="163">
        <f t="shared" si="26"/>
        <v>0</v>
      </c>
      <c r="R52" s="163"/>
      <c r="S52" s="163"/>
      <c r="T52" s="164">
        <v>2.097</v>
      </c>
      <c r="U52" s="163">
        <f t="shared" si="27"/>
        <v>2.1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40</v>
      </c>
      <c r="B53" s="160" t="s">
        <v>194</v>
      </c>
      <c r="C53" s="193" t="s">
        <v>195</v>
      </c>
      <c r="D53" s="162" t="s">
        <v>139</v>
      </c>
      <c r="E53" s="168">
        <v>1</v>
      </c>
      <c r="F53" s="170"/>
      <c r="G53" s="171">
        <f t="shared" si="21"/>
        <v>0</v>
      </c>
      <c r="H53" s="170"/>
      <c r="I53" s="171">
        <f t="shared" si="22"/>
        <v>0</v>
      </c>
      <c r="J53" s="170"/>
      <c r="K53" s="171">
        <f t="shared" si="23"/>
        <v>0</v>
      </c>
      <c r="L53" s="171">
        <v>21</v>
      </c>
      <c r="M53" s="171">
        <f t="shared" si="24"/>
        <v>0</v>
      </c>
      <c r="N53" s="163">
        <v>2.9569999999999999E-2</v>
      </c>
      <c r="O53" s="163">
        <f t="shared" si="25"/>
        <v>2.9569999999999999E-2</v>
      </c>
      <c r="P53" s="163">
        <v>0</v>
      </c>
      <c r="Q53" s="163">
        <f t="shared" si="26"/>
        <v>0</v>
      </c>
      <c r="R53" s="163"/>
      <c r="S53" s="163"/>
      <c r="T53" s="164">
        <v>1.86</v>
      </c>
      <c r="U53" s="163">
        <f t="shared" si="27"/>
        <v>1.86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126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121</v>
      </c>
      <c r="B54" s="161" t="s">
        <v>64</v>
      </c>
      <c r="C54" s="194" t="s">
        <v>65</v>
      </c>
      <c r="D54" s="165"/>
      <c r="E54" s="169"/>
      <c r="F54" s="172"/>
      <c r="G54" s="172">
        <f>SUMIF(AE55:AE63,"&lt;&gt;NOR",G55:G63)</f>
        <v>0</v>
      </c>
      <c r="H54" s="172"/>
      <c r="I54" s="172">
        <f>SUM(I55:I63)</f>
        <v>0</v>
      </c>
      <c r="J54" s="172"/>
      <c r="K54" s="172">
        <f>SUM(K55:K63)</f>
        <v>0</v>
      </c>
      <c r="L54" s="172"/>
      <c r="M54" s="172">
        <f>SUM(M55:M63)</f>
        <v>0</v>
      </c>
      <c r="N54" s="166"/>
      <c r="O54" s="166">
        <f>SUM(O55:O63)</f>
        <v>6.7519999999999997E-2</v>
      </c>
      <c r="P54" s="166"/>
      <c r="Q54" s="166">
        <f>SUM(Q55:Q63)</f>
        <v>18.305409999999998</v>
      </c>
      <c r="R54" s="166"/>
      <c r="S54" s="166"/>
      <c r="T54" s="167"/>
      <c r="U54" s="166">
        <f>SUM(U55:U63)</f>
        <v>71.97</v>
      </c>
      <c r="AE54" t="s">
        <v>122</v>
      </c>
    </row>
    <row r="55" spans="1:60" ht="22.5" outlineLevel="1" x14ac:dyDescent="0.2">
      <c r="A55" s="154">
        <v>41</v>
      </c>
      <c r="B55" s="160" t="s">
        <v>196</v>
      </c>
      <c r="C55" s="193" t="s">
        <v>197</v>
      </c>
      <c r="D55" s="162" t="s">
        <v>139</v>
      </c>
      <c r="E55" s="168">
        <v>21</v>
      </c>
      <c r="F55" s="170"/>
      <c r="G55" s="171">
        <f t="shared" ref="G55:G63" si="28">ROUND(E55*F55,2)</f>
        <v>0</v>
      </c>
      <c r="H55" s="170"/>
      <c r="I55" s="171">
        <f t="shared" ref="I55:I63" si="29">ROUND(E55*H55,2)</f>
        <v>0</v>
      </c>
      <c r="J55" s="170"/>
      <c r="K55" s="171">
        <f t="shared" ref="K55:K63" si="30">ROUND(E55*J55,2)</f>
        <v>0</v>
      </c>
      <c r="L55" s="171">
        <v>21</v>
      </c>
      <c r="M55" s="171">
        <f t="shared" ref="M55:M63" si="31">G55*(1+L55/100)</f>
        <v>0</v>
      </c>
      <c r="N55" s="163">
        <v>0</v>
      </c>
      <c r="O55" s="163">
        <f t="shared" ref="O55:O63" si="32">ROUND(E55*N55,5)</f>
        <v>0</v>
      </c>
      <c r="P55" s="163">
        <v>0</v>
      </c>
      <c r="Q55" s="163">
        <f t="shared" ref="Q55:Q63" si="33">ROUND(E55*P55,5)</f>
        <v>0</v>
      </c>
      <c r="R55" s="163"/>
      <c r="S55" s="163"/>
      <c r="T55" s="164">
        <v>0.05</v>
      </c>
      <c r="U55" s="163">
        <f t="shared" ref="U55:U63" si="34">ROUND(E55*T55,2)</f>
        <v>1.05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126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42</v>
      </c>
      <c r="B56" s="160" t="s">
        <v>198</v>
      </c>
      <c r="C56" s="193" t="s">
        <v>199</v>
      </c>
      <c r="D56" s="162" t="s">
        <v>125</v>
      </c>
      <c r="E56" s="168">
        <v>30.5</v>
      </c>
      <c r="F56" s="170"/>
      <c r="G56" s="171">
        <f t="shared" si="28"/>
        <v>0</v>
      </c>
      <c r="H56" s="170"/>
      <c r="I56" s="171">
        <f t="shared" si="29"/>
        <v>0</v>
      </c>
      <c r="J56" s="170"/>
      <c r="K56" s="171">
        <f t="shared" si="30"/>
        <v>0</v>
      </c>
      <c r="L56" s="171">
        <v>21</v>
      </c>
      <c r="M56" s="171">
        <f t="shared" si="31"/>
        <v>0</v>
      </c>
      <c r="N56" s="163">
        <v>1.17E-3</v>
      </c>
      <c r="O56" s="163">
        <f t="shared" si="32"/>
        <v>3.569E-2</v>
      </c>
      <c r="P56" s="163">
        <v>7.5999999999999998E-2</v>
      </c>
      <c r="Q56" s="163">
        <f t="shared" si="33"/>
        <v>2.3180000000000001</v>
      </c>
      <c r="R56" s="163"/>
      <c r="S56" s="163"/>
      <c r="T56" s="164">
        <v>0.93899999999999995</v>
      </c>
      <c r="U56" s="163">
        <f t="shared" si="34"/>
        <v>28.64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126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43</v>
      </c>
      <c r="B57" s="160" t="s">
        <v>200</v>
      </c>
      <c r="C57" s="193" t="s">
        <v>201</v>
      </c>
      <c r="D57" s="162" t="s">
        <v>125</v>
      </c>
      <c r="E57" s="168">
        <v>42.869</v>
      </c>
      <c r="F57" s="170"/>
      <c r="G57" s="171">
        <f t="shared" si="28"/>
        <v>0</v>
      </c>
      <c r="H57" s="170"/>
      <c r="I57" s="171">
        <f t="shared" si="29"/>
        <v>0</v>
      </c>
      <c r="J57" s="170"/>
      <c r="K57" s="171">
        <f t="shared" si="30"/>
        <v>0</v>
      </c>
      <c r="L57" s="171">
        <v>21</v>
      </c>
      <c r="M57" s="171">
        <f t="shared" si="31"/>
        <v>0</v>
      </c>
      <c r="N57" s="163">
        <v>6.7000000000000002E-4</v>
      </c>
      <c r="O57" s="163">
        <f t="shared" si="32"/>
        <v>2.8719999999999999E-2</v>
      </c>
      <c r="P57" s="163">
        <v>0.184</v>
      </c>
      <c r="Q57" s="163">
        <f t="shared" si="33"/>
        <v>7.8879000000000001</v>
      </c>
      <c r="R57" s="163"/>
      <c r="S57" s="163"/>
      <c r="T57" s="164">
        <v>0.22700000000000001</v>
      </c>
      <c r="U57" s="163">
        <f t="shared" si="34"/>
        <v>9.73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126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44</v>
      </c>
      <c r="B58" s="160" t="s">
        <v>202</v>
      </c>
      <c r="C58" s="193" t="s">
        <v>203</v>
      </c>
      <c r="D58" s="162" t="s">
        <v>125</v>
      </c>
      <c r="E58" s="168">
        <v>3.36</v>
      </c>
      <c r="F58" s="170"/>
      <c r="G58" s="171">
        <f t="shared" si="28"/>
        <v>0</v>
      </c>
      <c r="H58" s="170"/>
      <c r="I58" s="171">
        <f t="shared" si="29"/>
        <v>0</v>
      </c>
      <c r="J58" s="170"/>
      <c r="K58" s="171">
        <f t="shared" si="30"/>
        <v>0</v>
      </c>
      <c r="L58" s="171">
        <v>21</v>
      </c>
      <c r="M58" s="171">
        <f t="shared" si="31"/>
        <v>0</v>
      </c>
      <c r="N58" s="163">
        <v>6.7000000000000002E-4</v>
      </c>
      <c r="O58" s="163">
        <f t="shared" si="32"/>
        <v>2.2499999999999998E-3</v>
      </c>
      <c r="P58" s="163">
        <v>0.31900000000000001</v>
      </c>
      <c r="Q58" s="163">
        <f t="shared" si="33"/>
        <v>1.0718399999999999</v>
      </c>
      <c r="R58" s="163"/>
      <c r="S58" s="163"/>
      <c r="T58" s="164">
        <v>0.317</v>
      </c>
      <c r="U58" s="163">
        <f t="shared" si="34"/>
        <v>1.07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126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45</v>
      </c>
      <c r="B59" s="160" t="s">
        <v>204</v>
      </c>
      <c r="C59" s="193" t="s">
        <v>205</v>
      </c>
      <c r="D59" s="162" t="s">
        <v>125</v>
      </c>
      <c r="E59" s="168">
        <v>1.28</v>
      </c>
      <c r="F59" s="170"/>
      <c r="G59" s="171">
        <f t="shared" si="28"/>
        <v>0</v>
      </c>
      <c r="H59" s="170"/>
      <c r="I59" s="171">
        <f t="shared" si="29"/>
        <v>0</v>
      </c>
      <c r="J59" s="170"/>
      <c r="K59" s="171">
        <f t="shared" si="30"/>
        <v>0</v>
      </c>
      <c r="L59" s="171">
        <v>21</v>
      </c>
      <c r="M59" s="171">
        <f t="shared" si="31"/>
        <v>0</v>
      </c>
      <c r="N59" s="163">
        <v>6.7000000000000002E-4</v>
      </c>
      <c r="O59" s="163">
        <f t="shared" si="32"/>
        <v>8.5999999999999998E-4</v>
      </c>
      <c r="P59" s="163">
        <v>8.2000000000000003E-2</v>
      </c>
      <c r="Q59" s="163">
        <f t="shared" si="33"/>
        <v>0.10496</v>
      </c>
      <c r="R59" s="163"/>
      <c r="S59" s="163"/>
      <c r="T59" s="164">
        <v>0.6</v>
      </c>
      <c r="U59" s="163">
        <f t="shared" si="34"/>
        <v>0.77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126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46</v>
      </c>
      <c r="B60" s="160" t="s">
        <v>206</v>
      </c>
      <c r="C60" s="193" t="s">
        <v>207</v>
      </c>
      <c r="D60" s="162" t="s">
        <v>125</v>
      </c>
      <c r="E60" s="168">
        <v>53.79</v>
      </c>
      <c r="F60" s="170"/>
      <c r="G60" s="171">
        <f t="shared" si="28"/>
        <v>0</v>
      </c>
      <c r="H60" s="170"/>
      <c r="I60" s="171">
        <f t="shared" si="29"/>
        <v>0</v>
      </c>
      <c r="J60" s="170"/>
      <c r="K60" s="171">
        <f t="shared" si="30"/>
        <v>0</v>
      </c>
      <c r="L60" s="171">
        <v>21</v>
      </c>
      <c r="M60" s="171">
        <f t="shared" si="31"/>
        <v>0</v>
      </c>
      <c r="N60" s="163">
        <v>0</v>
      </c>
      <c r="O60" s="163">
        <f t="shared" si="32"/>
        <v>0</v>
      </c>
      <c r="P60" s="163">
        <v>0.02</v>
      </c>
      <c r="Q60" s="163">
        <f t="shared" si="33"/>
        <v>1.0758000000000001</v>
      </c>
      <c r="R60" s="163"/>
      <c r="S60" s="163"/>
      <c r="T60" s="164">
        <v>0.14699999999999999</v>
      </c>
      <c r="U60" s="163">
        <f t="shared" si="34"/>
        <v>7.91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126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47</v>
      </c>
      <c r="B61" s="160" t="s">
        <v>208</v>
      </c>
      <c r="C61" s="193" t="s">
        <v>209</v>
      </c>
      <c r="D61" s="162" t="s">
        <v>125</v>
      </c>
      <c r="E61" s="168">
        <v>53.79</v>
      </c>
      <c r="F61" s="170"/>
      <c r="G61" s="171">
        <f t="shared" si="28"/>
        <v>0</v>
      </c>
      <c r="H61" s="170"/>
      <c r="I61" s="171">
        <f t="shared" si="29"/>
        <v>0</v>
      </c>
      <c r="J61" s="170"/>
      <c r="K61" s="171">
        <f t="shared" si="30"/>
        <v>0</v>
      </c>
      <c r="L61" s="171">
        <v>21</v>
      </c>
      <c r="M61" s="171">
        <f t="shared" si="31"/>
        <v>0</v>
      </c>
      <c r="N61" s="163">
        <v>0</v>
      </c>
      <c r="O61" s="163">
        <f t="shared" si="32"/>
        <v>0</v>
      </c>
      <c r="P61" s="163">
        <v>1.75E-3</v>
      </c>
      <c r="Q61" s="163">
        <f t="shared" si="33"/>
        <v>9.4130000000000005E-2</v>
      </c>
      <c r="R61" s="163"/>
      <c r="S61" s="163"/>
      <c r="T61" s="164">
        <v>0.16500000000000001</v>
      </c>
      <c r="U61" s="163">
        <f t="shared" si="34"/>
        <v>8.8800000000000008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126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48</v>
      </c>
      <c r="B62" s="160" t="s">
        <v>210</v>
      </c>
      <c r="C62" s="193" t="s">
        <v>211</v>
      </c>
      <c r="D62" s="162" t="s">
        <v>212</v>
      </c>
      <c r="E62" s="168">
        <v>2.512</v>
      </c>
      <c r="F62" s="170"/>
      <c r="G62" s="171">
        <f t="shared" si="28"/>
        <v>0</v>
      </c>
      <c r="H62" s="170"/>
      <c r="I62" s="171">
        <f t="shared" si="29"/>
        <v>0</v>
      </c>
      <c r="J62" s="170"/>
      <c r="K62" s="171">
        <f t="shared" si="30"/>
        <v>0</v>
      </c>
      <c r="L62" s="171">
        <v>21</v>
      </c>
      <c r="M62" s="171">
        <f t="shared" si="31"/>
        <v>0</v>
      </c>
      <c r="N62" s="163">
        <v>0</v>
      </c>
      <c r="O62" s="163">
        <f t="shared" si="32"/>
        <v>0</v>
      </c>
      <c r="P62" s="163">
        <v>2.2000000000000002</v>
      </c>
      <c r="Q62" s="163">
        <f t="shared" si="33"/>
        <v>5.5263999999999998</v>
      </c>
      <c r="R62" s="163"/>
      <c r="S62" s="163"/>
      <c r="T62" s="164">
        <v>5.23</v>
      </c>
      <c r="U62" s="163">
        <f t="shared" si="34"/>
        <v>13.14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126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54">
        <v>49</v>
      </c>
      <c r="B63" s="160" t="s">
        <v>213</v>
      </c>
      <c r="C63" s="193" t="s">
        <v>214</v>
      </c>
      <c r="D63" s="162" t="s">
        <v>133</v>
      </c>
      <c r="E63" s="168">
        <v>6</v>
      </c>
      <c r="F63" s="170"/>
      <c r="G63" s="171">
        <f t="shared" si="28"/>
        <v>0</v>
      </c>
      <c r="H63" s="170"/>
      <c r="I63" s="171">
        <f t="shared" si="29"/>
        <v>0</v>
      </c>
      <c r="J63" s="170"/>
      <c r="K63" s="171">
        <f t="shared" si="30"/>
        <v>0</v>
      </c>
      <c r="L63" s="171">
        <v>21</v>
      </c>
      <c r="M63" s="171">
        <f t="shared" si="31"/>
        <v>0</v>
      </c>
      <c r="N63" s="163">
        <v>0</v>
      </c>
      <c r="O63" s="163">
        <f t="shared" si="32"/>
        <v>0</v>
      </c>
      <c r="P63" s="163">
        <v>3.773E-2</v>
      </c>
      <c r="Q63" s="163">
        <f t="shared" si="33"/>
        <v>0.22638</v>
      </c>
      <c r="R63" s="163"/>
      <c r="S63" s="163"/>
      <c r="T63" s="164">
        <v>0.13</v>
      </c>
      <c r="U63" s="163">
        <f t="shared" si="34"/>
        <v>0.78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126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121</v>
      </c>
      <c r="B64" s="161" t="s">
        <v>66</v>
      </c>
      <c r="C64" s="194" t="s">
        <v>67</v>
      </c>
      <c r="D64" s="165"/>
      <c r="E64" s="169"/>
      <c r="F64" s="172"/>
      <c r="G64" s="172">
        <f>SUMIF(AE65:AE77,"&lt;&gt;NOR",G65:G77)</f>
        <v>0</v>
      </c>
      <c r="H64" s="172"/>
      <c r="I64" s="172">
        <f>SUM(I65:I77)</f>
        <v>0</v>
      </c>
      <c r="J64" s="172"/>
      <c r="K64" s="172">
        <f>SUM(K65:K77)</f>
        <v>0</v>
      </c>
      <c r="L64" s="172"/>
      <c r="M64" s="172">
        <f>SUM(M65:M77)</f>
        <v>0</v>
      </c>
      <c r="N64" s="166"/>
      <c r="O64" s="166">
        <f>SUM(O65:O77)</f>
        <v>0</v>
      </c>
      <c r="P64" s="166"/>
      <c r="Q64" s="166">
        <f>SUM(Q65:Q77)</f>
        <v>18.198529999999998</v>
      </c>
      <c r="R64" s="166"/>
      <c r="S64" s="166"/>
      <c r="T64" s="167"/>
      <c r="U64" s="166">
        <f>SUM(U65:U77)</f>
        <v>444.95999999999992</v>
      </c>
      <c r="AE64" t="s">
        <v>122</v>
      </c>
    </row>
    <row r="65" spans="1:60" ht="22.5" outlineLevel="1" x14ac:dyDescent="0.2">
      <c r="A65" s="154">
        <v>50</v>
      </c>
      <c r="B65" s="160" t="s">
        <v>215</v>
      </c>
      <c r="C65" s="193" t="s">
        <v>216</v>
      </c>
      <c r="D65" s="162" t="s">
        <v>133</v>
      </c>
      <c r="E65" s="168">
        <v>14.35</v>
      </c>
      <c r="F65" s="170"/>
      <c r="G65" s="171">
        <f t="shared" ref="G65:G77" si="35">ROUND(E65*F65,2)</f>
        <v>0</v>
      </c>
      <c r="H65" s="170"/>
      <c r="I65" s="171">
        <f t="shared" ref="I65:I77" si="36">ROUND(E65*H65,2)</f>
        <v>0</v>
      </c>
      <c r="J65" s="170"/>
      <c r="K65" s="171">
        <f t="shared" ref="K65:K77" si="37">ROUND(E65*J65,2)</f>
        <v>0</v>
      </c>
      <c r="L65" s="171">
        <v>21</v>
      </c>
      <c r="M65" s="171">
        <f t="shared" ref="M65:M77" si="38">G65*(1+L65/100)</f>
        <v>0</v>
      </c>
      <c r="N65" s="163">
        <v>0</v>
      </c>
      <c r="O65" s="163">
        <f t="shared" ref="O65:O77" si="39">ROUND(E65*N65,5)</f>
        <v>0</v>
      </c>
      <c r="P65" s="163">
        <v>4.6000000000000001E-4</v>
      </c>
      <c r="Q65" s="163">
        <f t="shared" ref="Q65:Q77" si="40">ROUND(E65*P65,5)</f>
        <v>6.6E-3</v>
      </c>
      <c r="R65" s="163"/>
      <c r="S65" s="163"/>
      <c r="T65" s="164">
        <v>0.81</v>
      </c>
      <c r="U65" s="163">
        <f t="shared" ref="U65:U77" si="41">ROUND(E65*T65,2)</f>
        <v>11.62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126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51</v>
      </c>
      <c r="B66" s="160" t="s">
        <v>217</v>
      </c>
      <c r="C66" s="193" t="s">
        <v>218</v>
      </c>
      <c r="D66" s="162" t="s">
        <v>125</v>
      </c>
      <c r="E66" s="168">
        <v>197.215</v>
      </c>
      <c r="F66" s="170"/>
      <c r="G66" s="171">
        <f t="shared" si="35"/>
        <v>0</v>
      </c>
      <c r="H66" s="170"/>
      <c r="I66" s="171">
        <f t="shared" si="36"/>
        <v>0</v>
      </c>
      <c r="J66" s="170"/>
      <c r="K66" s="171">
        <f t="shared" si="37"/>
        <v>0</v>
      </c>
      <c r="L66" s="171">
        <v>21</v>
      </c>
      <c r="M66" s="171">
        <f t="shared" si="38"/>
        <v>0</v>
      </c>
      <c r="N66" s="163">
        <v>0</v>
      </c>
      <c r="O66" s="163">
        <f t="shared" si="39"/>
        <v>0</v>
      </c>
      <c r="P66" s="163">
        <v>6.8000000000000005E-2</v>
      </c>
      <c r="Q66" s="163">
        <f t="shared" si="40"/>
        <v>13.41062</v>
      </c>
      <c r="R66" s="163"/>
      <c r="S66" s="163"/>
      <c r="T66" s="164">
        <v>0.3</v>
      </c>
      <c r="U66" s="163">
        <f t="shared" si="41"/>
        <v>59.16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126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52</v>
      </c>
      <c r="B67" s="160" t="s">
        <v>219</v>
      </c>
      <c r="C67" s="193" t="s">
        <v>220</v>
      </c>
      <c r="D67" s="162" t="s">
        <v>125</v>
      </c>
      <c r="E67" s="168">
        <v>1.53</v>
      </c>
      <c r="F67" s="170"/>
      <c r="G67" s="171">
        <f t="shared" si="35"/>
        <v>0</v>
      </c>
      <c r="H67" s="170"/>
      <c r="I67" s="171">
        <f t="shared" si="36"/>
        <v>0</v>
      </c>
      <c r="J67" s="170"/>
      <c r="K67" s="171">
        <f t="shared" si="37"/>
        <v>0</v>
      </c>
      <c r="L67" s="171">
        <v>21</v>
      </c>
      <c r="M67" s="171">
        <f t="shared" si="38"/>
        <v>0</v>
      </c>
      <c r="N67" s="163">
        <v>0</v>
      </c>
      <c r="O67" s="163">
        <f t="shared" si="39"/>
        <v>0</v>
      </c>
      <c r="P67" s="163">
        <v>6.8000000000000005E-2</v>
      </c>
      <c r="Q67" s="163">
        <f t="shared" si="40"/>
        <v>0.10403999999999999</v>
      </c>
      <c r="R67" s="163"/>
      <c r="S67" s="163"/>
      <c r="T67" s="164">
        <v>0.69</v>
      </c>
      <c r="U67" s="163">
        <f t="shared" si="41"/>
        <v>1.06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126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53</v>
      </c>
      <c r="B68" s="160" t="s">
        <v>219</v>
      </c>
      <c r="C68" s="193" t="s">
        <v>221</v>
      </c>
      <c r="D68" s="162" t="s">
        <v>125</v>
      </c>
      <c r="E68" s="168">
        <v>7.32</v>
      </c>
      <c r="F68" s="170"/>
      <c r="G68" s="171">
        <f t="shared" si="35"/>
        <v>0</v>
      </c>
      <c r="H68" s="170"/>
      <c r="I68" s="171">
        <f t="shared" si="36"/>
        <v>0</v>
      </c>
      <c r="J68" s="170"/>
      <c r="K68" s="171">
        <f t="shared" si="37"/>
        <v>0</v>
      </c>
      <c r="L68" s="171">
        <v>21</v>
      </c>
      <c r="M68" s="171">
        <f t="shared" si="38"/>
        <v>0</v>
      </c>
      <c r="N68" s="163">
        <v>0</v>
      </c>
      <c r="O68" s="163">
        <f t="shared" si="39"/>
        <v>0</v>
      </c>
      <c r="P68" s="163">
        <v>6.8000000000000005E-2</v>
      </c>
      <c r="Q68" s="163">
        <f t="shared" si="40"/>
        <v>0.49775999999999998</v>
      </c>
      <c r="R68" s="163"/>
      <c r="S68" s="163"/>
      <c r="T68" s="164">
        <v>0.69</v>
      </c>
      <c r="U68" s="163">
        <f t="shared" si="41"/>
        <v>5.05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126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54</v>
      </c>
      <c r="B69" s="160" t="s">
        <v>222</v>
      </c>
      <c r="C69" s="193" t="s">
        <v>223</v>
      </c>
      <c r="D69" s="162" t="s">
        <v>125</v>
      </c>
      <c r="E69" s="168">
        <v>88.459000000000003</v>
      </c>
      <c r="F69" s="170"/>
      <c r="G69" s="171">
        <f t="shared" si="35"/>
        <v>0</v>
      </c>
      <c r="H69" s="170"/>
      <c r="I69" s="171">
        <f t="shared" si="36"/>
        <v>0</v>
      </c>
      <c r="J69" s="170"/>
      <c r="K69" s="171">
        <f t="shared" si="37"/>
        <v>0</v>
      </c>
      <c r="L69" s="171">
        <v>21</v>
      </c>
      <c r="M69" s="171">
        <f t="shared" si="38"/>
        <v>0</v>
      </c>
      <c r="N69" s="163">
        <v>0</v>
      </c>
      <c r="O69" s="163">
        <f t="shared" si="39"/>
        <v>0</v>
      </c>
      <c r="P69" s="163">
        <v>4.5999999999999999E-2</v>
      </c>
      <c r="Q69" s="163">
        <f t="shared" si="40"/>
        <v>4.0691100000000002</v>
      </c>
      <c r="R69" s="163"/>
      <c r="S69" s="163"/>
      <c r="T69" s="164">
        <v>0.26</v>
      </c>
      <c r="U69" s="163">
        <f t="shared" si="41"/>
        <v>23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>
        <v>55</v>
      </c>
      <c r="B70" s="160" t="s">
        <v>222</v>
      </c>
      <c r="C70" s="193" t="s">
        <v>224</v>
      </c>
      <c r="D70" s="162" t="s">
        <v>125</v>
      </c>
      <c r="E70" s="168">
        <v>2.4</v>
      </c>
      <c r="F70" s="170"/>
      <c r="G70" s="171">
        <f t="shared" si="35"/>
        <v>0</v>
      </c>
      <c r="H70" s="170"/>
      <c r="I70" s="171">
        <f t="shared" si="36"/>
        <v>0</v>
      </c>
      <c r="J70" s="170"/>
      <c r="K70" s="171">
        <f t="shared" si="37"/>
        <v>0</v>
      </c>
      <c r="L70" s="171">
        <v>21</v>
      </c>
      <c r="M70" s="171">
        <f t="shared" si="38"/>
        <v>0</v>
      </c>
      <c r="N70" s="163">
        <v>0</v>
      </c>
      <c r="O70" s="163">
        <f t="shared" si="39"/>
        <v>0</v>
      </c>
      <c r="P70" s="163">
        <v>4.5999999999999999E-2</v>
      </c>
      <c r="Q70" s="163">
        <f t="shared" si="40"/>
        <v>0.1104</v>
      </c>
      <c r="R70" s="163"/>
      <c r="S70" s="163"/>
      <c r="T70" s="164">
        <v>0.26</v>
      </c>
      <c r="U70" s="163">
        <f t="shared" si="41"/>
        <v>0.62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126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56</v>
      </c>
      <c r="B71" s="160" t="s">
        <v>225</v>
      </c>
      <c r="C71" s="193" t="s">
        <v>226</v>
      </c>
      <c r="D71" s="162" t="s">
        <v>227</v>
      </c>
      <c r="E71" s="168">
        <v>69.94</v>
      </c>
      <c r="F71" s="170"/>
      <c r="G71" s="171">
        <f t="shared" si="35"/>
        <v>0</v>
      </c>
      <c r="H71" s="170"/>
      <c r="I71" s="171">
        <f t="shared" si="36"/>
        <v>0</v>
      </c>
      <c r="J71" s="170"/>
      <c r="K71" s="171">
        <f t="shared" si="37"/>
        <v>0</v>
      </c>
      <c r="L71" s="171">
        <v>21</v>
      </c>
      <c r="M71" s="171">
        <f t="shared" si="38"/>
        <v>0</v>
      </c>
      <c r="N71" s="163">
        <v>0</v>
      </c>
      <c r="O71" s="163">
        <f t="shared" si="39"/>
        <v>0</v>
      </c>
      <c r="P71" s="163">
        <v>0</v>
      </c>
      <c r="Q71" s="163">
        <f t="shared" si="40"/>
        <v>0</v>
      </c>
      <c r="R71" s="163"/>
      <c r="S71" s="163"/>
      <c r="T71" s="164">
        <v>2.0089999999999999</v>
      </c>
      <c r="U71" s="163">
        <f t="shared" si="41"/>
        <v>140.51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126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57</v>
      </c>
      <c r="B72" s="160" t="s">
        <v>228</v>
      </c>
      <c r="C72" s="193" t="s">
        <v>229</v>
      </c>
      <c r="D72" s="162" t="s">
        <v>227</v>
      </c>
      <c r="E72" s="168">
        <v>69.94</v>
      </c>
      <c r="F72" s="170"/>
      <c r="G72" s="171">
        <f t="shared" si="35"/>
        <v>0</v>
      </c>
      <c r="H72" s="170"/>
      <c r="I72" s="171">
        <f t="shared" si="36"/>
        <v>0</v>
      </c>
      <c r="J72" s="170"/>
      <c r="K72" s="171">
        <f t="shared" si="37"/>
        <v>0</v>
      </c>
      <c r="L72" s="171">
        <v>21</v>
      </c>
      <c r="M72" s="171">
        <f t="shared" si="38"/>
        <v>0</v>
      </c>
      <c r="N72" s="163">
        <v>0</v>
      </c>
      <c r="O72" s="163">
        <f t="shared" si="39"/>
        <v>0</v>
      </c>
      <c r="P72" s="163">
        <v>0</v>
      </c>
      <c r="Q72" s="163">
        <f t="shared" si="40"/>
        <v>0</v>
      </c>
      <c r="R72" s="163"/>
      <c r="S72" s="163"/>
      <c r="T72" s="164">
        <v>0.95899999999999996</v>
      </c>
      <c r="U72" s="163">
        <f t="shared" si="41"/>
        <v>67.069999999999993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126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58</v>
      </c>
      <c r="B73" s="160" t="s">
        <v>230</v>
      </c>
      <c r="C73" s="193" t="s">
        <v>231</v>
      </c>
      <c r="D73" s="162" t="s">
        <v>227</v>
      </c>
      <c r="E73" s="168">
        <v>69.94</v>
      </c>
      <c r="F73" s="170"/>
      <c r="G73" s="171">
        <f t="shared" si="35"/>
        <v>0</v>
      </c>
      <c r="H73" s="170"/>
      <c r="I73" s="171">
        <f t="shared" si="36"/>
        <v>0</v>
      </c>
      <c r="J73" s="170"/>
      <c r="K73" s="171">
        <f t="shared" si="37"/>
        <v>0</v>
      </c>
      <c r="L73" s="171">
        <v>21</v>
      </c>
      <c r="M73" s="171">
        <f t="shared" si="38"/>
        <v>0</v>
      </c>
      <c r="N73" s="163">
        <v>0</v>
      </c>
      <c r="O73" s="163">
        <f t="shared" si="39"/>
        <v>0</v>
      </c>
      <c r="P73" s="163">
        <v>0</v>
      </c>
      <c r="Q73" s="163">
        <f t="shared" si="40"/>
        <v>0</v>
      </c>
      <c r="R73" s="163"/>
      <c r="S73" s="163"/>
      <c r="T73" s="164">
        <v>0.94199999999999995</v>
      </c>
      <c r="U73" s="163">
        <f t="shared" si="41"/>
        <v>65.88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126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59</v>
      </c>
      <c r="B74" s="160" t="s">
        <v>232</v>
      </c>
      <c r="C74" s="193" t="s">
        <v>233</v>
      </c>
      <c r="D74" s="162" t="s">
        <v>227</v>
      </c>
      <c r="E74" s="168">
        <v>349.7</v>
      </c>
      <c r="F74" s="170"/>
      <c r="G74" s="171">
        <f t="shared" si="35"/>
        <v>0</v>
      </c>
      <c r="H74" s="170"/>
      <c r="I74" s="171">
        <f t="shared" si="36"/>
        <v>0</v>
      </c>
      <c r="J74" s="170"/>
      <c r="K74" s="171">
        <f t="shared" si="37"/>
        <v>0</v>
      </c>
      <c r="L74" s="171">
        <v>21</v>
      </c>
      <c r="M74" s="171">
        <f t="shared" si="38"/>
        <v>0</v>
      </c>
      <c r="N74" s="163">
        <v>0</v>
      </c>
      <c r="O74" s="163">
        <f t="shared" si="39"/>
        <v>0</v>
      </c>
      <c r="P74" s="163">
        <v>0</v>
      </c>
      <c r="Q74" s="163">
        <f t="shared" si="40"/>
        <v>0</v>
      </c>
      <c r="R74" s="163"/>
      <c r="S74" s="163"/>
      <c r="T74" s="164">
        <v>0.105</v>
      </c>
      <c r="U74" s="163">
        <f t="shared" si="41"/>
        <v>36.72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126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60</v>
      </c>
      <c r="B75" s="160" t="s">
        <v>234</v>
      </c>
      <c r="C75" s="193" t="s">
        <v>235</v>
      </c>
      <c r="D75" s="162" t="s">
        <v>227</v>
      </c>
      <c r="E75" s="168">
        <v>69.94</v>
      </c>
      <c r="F75" s="170"/>
      <c r="G75" s="171">
        <f t="shared" si="35"/>
        <v>0</v>
      </c>
      <c r="H75" s="170"/>
      <c r="I75" s="171">
        <f t="shared" si="36"/>
        <v>0</v>
      </c>
      <c r="J75" s="170"/>
      <c r="K75" s="171">
        <f t="shared" si="37"/>
        <v>0</v>
      </c>
      <c r="L75" s="171">
        <v>21</v>
      </c>
      <c r="M75" s="171">
        <f t="shared" si="38"/>
        <v>0</v>
      </c>
      <c r="N75" s="163">
        <v>0</v>
      </c>
      <c r="O75" s="163">
        <f t="shared" si="39"/>
        <v>0</v>
      </c>
      <c r="P75" s="163">
        <v>0</v>
      </c>
      <c r="Q75" s="163">
        <f t="shared" si="40"/>
        <v>0</v>
      </c>
      <c r="R75" s="163"/>
      <c r="S75" s="163"/>
      <c r="T75" s="164">
        <v>0.49</v>
      </c>
      <c r="U75" s="163">
        <f t="shared" si="41"/>
        <v>34.270000000000003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126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54">
        <v>61</v>
      </c>
      <c r="B76" s="160" t="s">
        <v>236</v>
      </c>
      <c r="C76" s="193" t="s">
        <v>237</v>
      </c>
      <c r="D76" s="162" t="s">
        <v>227</v>
      </c>
      <c r="E76" s="168">
        <v>699.4</v>
      </c>
      <c r="F76" s="170"/>
      <c r="G76" s="171">
        <f t="shared" si="35"/>
        <v>0</v>
      </c>
      <c r="H76" s="170"/>
      <c r="I76" s="171">
        <f t="shared" si="36"/>
        <v>0</v>
      </c>
      <c r="J76" s="170"/>
      <c r="K76" s="171">
        <f t="shared" si="37"/>
        <v>0</v>
      </c>
      <c r="L76" s="171">
        <v>21</v>
      </c>
      <c r="M76" s="171">
        <f t="shared" si="38"/>
        <v>0</v>
      </c>
      <c r="N76" s="163">
        <v>0</v>
      </c>
      <c r="O76" s="163">
        <f t="shared" si="39"/>
        <v>0</v>
      </c>
      <c r="P76" s="163">
        <v>0</v>
      </c>
      <c r="Q76" s="163">
        <f t="shared" si="40"/>
        <v>0</v>
      </c>
      <c r="R76" s="163"/>
      <c r="S76" s="163"/>
      <c r="T76" s="164">
        <v>0</v>
      </c>
      <c r="U76" s="163">
        <f t="shared" si="41"/>
        <v>0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126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62</v>
      </c>
      <c r="B77" s="160" t="s">
        <v>238</v>
      </c>
      <c r="C77" s="193" t="s">
        <v>239</v>
      </c>
      <c r="D77" s="162" t="s">
        <v>227</v>
      </c>
      <c r="E77" s="168">
        <v>69.94</v>
      </c>
      <c r="F77" s="170"/>
      <c r="G77" s="171">
        <f t="shared" si="35"/>
        <v>0</v>
      </c>
      <c r="H77" s="170"/>
      <c r="I77" s="171">
        <f t="shared" si="36"/>
        <v>0</v>
      </c>
      <c r="J77" s="170"/>
      <c r="K77" s="171">
        <f t="shared" si="37"/>
        <v>0</v>
      </c>
      <c r="L77" s="171">
        <v>21</v>
      </c>
      <c r="M77" s="171">
        <f t="shared" si="38"/>
        <v>0</v>
      </c>
      <c r="N77" s="163">
        <v>0</v>
      </c>
      <c r="O77" s="163">
        <f t="shared" si="39"/>
        <v>0</v>
      </c>
      <c r="P77" s="163">
        <v>0</v>
      </c>
      <c r="Q77" s="163">
        <f t="shared" si="40"/>
        <v>0</v>
      </c>
      <c r="R77" s="163"/>
      <c r="S77" s="163"/>
      <c r="T77" s="164">
        <v>0</v>
      </c>
      <c r="U77" s="163">
        <f t="shared" si="41"/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126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121</v>
      </c>
      <c r="B78" s="161" t="s">
        <v>68</v>
      </c>
      <c r="C78" s="194" t="s">
        <v>69</v>
      </c>
      <c r="D78" s="165"/>
      <c r="E78" s="169"/>
      <c r="F78" s="172"/>
      <c r="G78" s="172">
        <f>SUMIF(AE79:AE79,"&lt;&gt;NOR",G79:G79)</f>
        <v>0</v>
      </c>
      <c r="H78" s="172"/>
      <c r="I78" s="172">
        <f>SUM(I79:I79)</f>
        <v>0</v>
      </c>
      <c r="J78" s="172"/>
      <c r="K78" s="172">
        <f>SUM(K79:K79)</f>
        <v>0</v>
      </c>
      <c r="L78" s="172"/>
      <c r="M78" s="172">
        <f>SUM(M79:M79)</f>
        <v>0</v>
      </c>
      <c r="N78" s="166"/>
      <c r="O78" s="166">
        <f>SUM(O79:O79)</f>
        <v>0</v>
      </c>
      <c r="P78" s="166"/>
      <c r="Q78" s="166">
        <f>SUM(Q79:Q79)</f>
        <v>0</v>
      </c>
      <c r="R78" s="166"/>
      <c r="S78" s="166"/>
      <c r="T78" s="167"/>
      <c r="U78" s="166">
        <f>SUM(U79:U79)</f>
        <v>153.88</v>
      </c>
      <c r="AE78" t="s">
        <v>122</v>
      </c>
    </row>
    <row r="79" spans="1:60" ht="22.5" outlineLevel="1" x14ac:dyDescent="0.2">
      <c r="A79" s="154">
        <v>63</v>
      </c>
      <c r="B79" s="160" t="s">
        <v>240</v>
      </c>
      <c r="C79" s="193" t="s">
        <v>241</v>
      </c>
      <c r="D79" s="162" t="s">
        <v>227</v>
      </c>
      <c r="E79" s="168">
        <v>48.851999999999997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63">
        <v>0</v>
      </c>
      <c r="O79" s="163">
        <f>ROUND(E79*N79,5)</f>
        <v>0</v>
      </c>
      <c r="P79" s="163">
        <v>0</v>
      </c>
      <c r="Q79" s="163">
        <f>ROUND(E79*P79,5)</f>
        <v>0</v>
      </c>
      <c r="R79" s="163"/>
      <c r="S79" s="163"/>
      <c r="T79" s="164">
        <v>3.15</v>
      </c>
      <c r="U79" s="163">
        <f>ROUND(E79*T79,2)</f>
        <v>153.88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126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x14ac:dyDescent="0.2">
      <c r="A80" s="155" t="s">
        <v>121</v>
      </c>
      <c r="B80" s="161" t="s">
        <v>70</v>
      </c>
      <c r="C80" s="194" t="s">
        <v>71</v>
      </c>
      <c r="D80" s="165"/>
      <c r="E80" s="169"/>
      <c r="F80" s="172"/>
      <c r="G80" s="172">
        <f>SUMIF(AE81:AE84,"&lt;&gt;NOR",G81:G84)</f>
        <v>0</v>
      </c>
      <c r="H80" s="172"/>
      <c r="I80" s="172">
        <f>SUM(I81:I84)</f>
        <v>0</v>
      </c>
      <c r="J80" s="172"/>
      <c r="K80" s="172">
        <f>SUM(K81:K84)</f>
        <v>0</v>
      </c>
      <c r="L80" s="172"/>
      <c r="M80" s="172">
        <f>SUM(M81:M84)</f>
        <v>0</v>
      </c>
      <c r="N80" s="166"/>
      <c r="O80" s="166">
        <f>SUM(O81:O84)</f>
        <v>0.46109</v>
      </c>
      <c r="P80" s="166"/>
      <c r="Q80" s="166">
        <f>SUM(Q81:Q84)</f>
        <v>0</v>
      </c>
      <c r="R80" s="166"/>
      <c r="S80" s="166"/>
      <c r="T80" s="167"/>
      <c r="U80" s="166">
        <f>SUM(U81:U84)</f>
        <v>66.429999999999993</v>
      </c>
      <c r="AE80" t="s">
        <v>122</v>
      </c>
    </row>
    <row r="81" spans="1:60" outlineLevel="1" x14ac:dyDescent="0.2">
      <c r="A81" s="154">
        <v>64</v>
      </c>
      <c r="B81" s="160" t="s">
        <v>242</v>
      </c>
      <c r="C81" s="193" t="s">
        <v>243</v>
      </c>
      <c r="D81" s="162" t="s">
        <v>125</v>
      </c>
      <c r="E81" s="168">
        <v>108.27</v>
      </c>
      <c r="F81" s="170"/>
      <c r="G81" s="171">
        <f>ROUND(E81*F81,2)</f>
        <v>0</v>
      </c>
      <c r="H81" s="170"/>
      <c r="I81" s="171">
        <f>ROUND(E81*H81,2)</f>
        <v>0</v>
      </c>
      <c r="J81" s="170"/>
      <c r="K81" s="171">
        <f>ROUND(E81*J81,2)</f>
        <v>0</v>
      </c>
      <c r="L81" s="171">
        <v>21</v>
      </c>
      <c r="M81" s="171">
        <f>G81*(1+L81/100)</f>
        <v>0</v>
      </c>
      <c r="N81" s="163">
        <v>2.1000000000000001E-4</v>
      </c>
      <c r="O81" s="163">
        <f>ROUND(E81*N81,5)</f>
        <v>2.274E-2</v>
      </c>
      <c r="P81" s="163">
        <v>0</v>
      </c>
      <c r="Q81" s="163">
        <f>ROUND(E81*P81,5)</f>
        <v>0</v>
      </c>
      <c r="R81" s="163"/>
      <c r="S81" s="163"/>
      <c r="T81" s="164">
        <v>9.5000000000000001E-2</v>
      </c>
      <c r="U81" s="163">
        <f>ROUND(E81*T81,2)</f>
        <v>10.29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126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65</v>
      </c>
      <c r="B82" s="160" t="s">
        <v>244</v>
      </c>
      <c r="C82" s="193" t="s">
        <v>245</v>
      </c>
      <c r="D82" s="162" t="s">
        <v>125</v>
      </c>
      <c r="E82" s="168">
        <v>108.27</v>
      </c>
      <c r="F82" s="170"/>
      <c r="G82" s="171">
        <f>ROUND(E82*F82,2)</f>
        <v>0</v>
      </c>
      <c r="H82" s="170"/>
      <c r="I82" s="171">
        <f>ROUND(E82*H82,2)</f>
        <v>0</v>
      </c>
      <c r="J82" s="170"/>
      <c r="K82" s="171">
        <f>ROUND(E82*J82,2)</f>
        <v>0</v>
      </c>
      <c r="L82" s="171">
        <v>21</v>
      </c>
      <c r="M82" s="171">
        <f>G82*(1+L82/100)</f>
        <v>0</v>
      </c>
      <c r="N82" s="163">
        <v>3.6800000000000001E-3</v>
      </c>
      <c r="O82" s="163">
        <f>ROUND(E82*N82,5)</f>
        <v>0.39843000000000001</v>
      </c>
      <c r="P82" s="163">
        <v>0</v>
      </c>
      <c r="Q82" s="163">
        <f>ROUND(E82*P82,5)</f>
        <v>0</v>
      </c>
      <c r="R82" s="163"/>
      <c r="S82" s="163"/>
      <c r="T82" s="164">
        <v>0.38500000000000001</v>
      </c>
      <c r="U82" s="163">
        <f>ROUND(E82*T82,2)</f>
        <v>41.68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126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66</v>
      </c>
      <c r="B83" s="160" t="s">
        <v>246</v>
      </c>
      <c r="C83" s="193" t="s">
        <v>247</v>
      </c>
      <c r="D83" s="162" t="s">
        <v>133</v>
      </c>
      <c r="E83" s="168">
        <v>124.75</v>
      </c>
      <c r="F83" s="170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63">
        <v>3.2000000000000003E-4</v>
      </c>
      <c r="O83" s="163">
        <f>ROUND(E83*N83,5)</f>
        <v>3.9919999999999997E-2</v>
      </c>
      <c r="P83" s="163">
        <v>0</v>
      </c>
      <c r="Q83" s="163">
        <f>ROUND(E83*P83,5)</f>
        <v>0</v>
      </c>
      <c r="R83" s="163"/>
      <c r="S83" s="163"/>
      <c r="T83" s="164">
        <v>0.11</v>
      </c>
      <c r="U83" s="163">
        <f>ROUND(E83*T83,2)</f>
        <v>13.72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126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67</v>
      </c>
      <c r="B84" s="160" t="s">
        <v>248</v>
      </c>
      <c r="C84" s="193" t="s">
        <v>249</v>
      </c>
      <c r="D84" s="162" t="s">
        <v>227</v>
      </c>
      <c r="E84" s="168">
        <v>0.46100000000000002</v>
      </c>
      <c r="F84" s="170"/>
      <c r="G84" s="171">
        <f>ROUND(E84*F84,2)</f>
        <v>0</v>
      </c>
      <c r="H84" s="170"/>
      <c r="I84" s="171">
        <f>ROUND(E84*H84,2)</f>
        <v>0</v>
      </c>
      <c r="J84" s="170"/>
      <c r="K84" s="171">
        <f>ROUND(E84*J84,2)</f>
        <v>0</v>
      </c>
      <c r="L84" s="171">
        <v>21</v>
      </c>
      <c r="M84" s="171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1.5980000000000001</v>
      </c>
      <c r="U84" s="163">
        <f>ROUND(E84*T84,2)</f>
        <v>0.74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126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x14ac:dyDescent="0.2">
      <c r="A85" s="155" t="s">
        <v>121</v>
      </c>
      <c r="B85" s="161" t="s">
        <v>72</v>
      </c>
      <c r="C85" s="194" t="s">
        <v>73</v>
      </c>
      <c r="D85" s="165"/>
      <c r="E85" s="169"/>
      <c r="F85" s="172"/>
      <c r="G85" s="172">
        <f>SUMIF(AE86:AE86,"&lt;&gt;NOR",G86:G86)</f>
        <v>0</v>
      </c>
      <c r="H85" s="172"/>
      <c r="I85" s="172">
        <f>SUM(I86:I86)</f>
        <v>0</v>
      </c>
      <c r="J85" s="172"/>
      <c r="K85" s="172">
        <f>SUM(K86:K86)</f>
        <v>0</v>
      </c>
      <c r="L85" s="172"/>
      <c r="M85" s="172">
        <f>SUM(M86:M86)</f>
        <v>0</v>
      </c>
      <c r="N85" s="166"/>
      <c r="O85" s="166">
        <f>SUM(O86:O86)</f>
        <v>0</v>
      </c>
      <c r="P85" s="166"/>
      <c r="Q85" s="166">
        <f>SUM(Q86:Q86)</f>
        <v>4.7730000000000002E-2</v>
      </c>
      <c r="R85" s="166"/>
      <c r="S85" s="166"/>
      <c r="T85" s="167"/>
      <c r="U85" s="166">
        <f>SUM(U86:U86)</f>
        <v>1.53</v>
      </c>
      <c r="AE85" t="s">
        <v>122</v>
      </c>
    </row>
    <row r="86" spans="1:60" ht="22.5" outlineLevel="1" x14ac:dyDescent="0.2">
      <c r="A86" s="154">
        <v>68</v>
      </c>
      <c r="B86" s="160" t="s">
        <v>250</v>
      </c>
      <c r="C86" s="193" t="s">
        <v>251</v>
      </c>
      <c r="D86" s="162" t="s">
        <v>125</v>
      </c>
      <c r="E86" s="168">
        <v>15.25</v>
      </c>
      <c r="F86" s="170"/>
      <c r="G86" s="171">
        <f>ROUND(E86*F86,2)</f>
        <v>0</v>
      </c>
      <c r="H86" s="170"/>
      <c r="I86" s="171">
        <f>ROUND(E86*H86,2)</f>
        <v>0</v>
      </c>
      <c r="J86" s="170"/>
      <c r="K86" s="171">
        <f>ROUND(E86*J86,2)</f>
        <v>0</v>
      </c>
      <c r="L86" s="171">
        <v>21</v>
      </c>
      <c r="M86" s="171">
        <f>G86*(1+L86/100)</f>
        <v>0</v>
      </c>
      <c r="N86" s="163">
        <v>0</v>
      </c>
      <c r="O86" s="163">
        <f>ROUND(E86*N86,5)</f>
        <v>0</v>
      </c>
      <c r="P86" s="163">
        <v>3.13E-3</v>
      </c>
      <c r="Q86" s="163">
        <f>ROUND(E86*P86,5)</f>
        <v>4.7730000000000002E-2</v>
      </c>
      <c r="R86" s="163"/>
      <c r="S86" s="163"/>
      <c r="T86" s="164">
        <v>0.1</v>
      </c>
      <c r="U86" s="163">
        <f>ROUND(E86*T86,2)</f>
        <v>1.53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126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">
      <c r="A87" s="155" t="s">
        <v>121</v>
      </c>
      <c r="B87" s="161" t="s">
        <v>74</v>
      </c>
      <c r="C87" s="194" t="s">
        <v>75</v>
      </c>
      <c r="D87" s="165"/>
      <c r="E87" s="169"/>
      <c r="F87" s="172"/>
      <c r="G87" s="172">
        <f>SUMIF(AE88:AE88,"&lt;&gt;NOR",G88:G88)</f>
        <v>0</v>
      </c>
      <c r="H87" s="172"/>
      <c r="I87" s="172">
        <f>SUM(I88:I88)</f>
        <v>0</v>
      </c>
      <c r="J87" s="172"/>
      <c r="K87" s="172">
        <f>SUM(K88:K88)</f>
        <v>0</v>
      </c>
      <c r="L87" s="172"/>
      <c r="M87" s="172">
        <f>SUM(M88:M88)</f>
        <v>0</v>
      </c>
      <c r="N87" s="166"/>
      <c r="O87" s="166">
        <f>SUM(O88:O88)</f>
        <v>1.521E-2</v>
      </c>
      <c r="P87" s="166"/>
      <c r="Q87" s="166">
        <f>SUM(Q88:Q88)</f>
        <v>0</v>
      </c>
      <c r="R87" s="166"/>
      <c r="S87" s="166"/>
      <c r="T87" s="167"/>
      <c r="U87" s="166">
        <f>SUM(U88:U88)</f>
        <v>0.4</v>
      </c>
      <c r="AE87" t="s">
        <v>122</v>
      </c>
    </row>
    <row r="88" spans="1:60" ht="22.5" outlineLevel="1" x14ac:dyDescent="0.2">
      <c r="A88" s="154">
        <v>69</v>
      </c>
      <c r="B88" s="160" t="s">
        <v>74</v>
      </c>
      <c r="C88" s="193" t="s">
        <v>252</v>
      </c>
      <c r="D88" s="162" t="s">
        <v>253</v>
      </c>
      <c r="E88" s="168">
        <v>1</v>
      </c>
      <c r="F88" s="170"/>
      <c r="G88" s="171">
        <f>ROUND(E88*F88,2)</f>
        <v>0</v>
      </c>
      <c r="H88" s="170"/>
      <c r="I88" s="171">
        <f>ROUND(E88*H88,2)</f>
        <v>0</v>
      </c>
      <c r="J88" s="170"/>
      <c r="K88" s="171">
        <f>ROUND(E88*J88,2)</f>
        <v>0</v>
      </c>
      <c r="L88" s="171">
        <v>21</v>
      </c>
      <c r="M88" s="171">
        <f>G88*(1+L88/100)</f>
        <v>0</v>
      </c>
      <c r="N88" s="163">
        <v>1.521E-2</v>
      </c>
      <c r="O88" s="163">
        <f>ROUND(E88*N88,5)</f>
        <v>1.521E-2</v>
      </c>
      <c r="P88" s="163">
        <v>0</v>
      </c>
      <c r="Q88" s="163">
        <f>ROUND(E88*P88,5)</f>
        <v>0</v>
      </c>
      <c r="R88" s="163"/>
      <c r="S88" s="163"/>
      <c r="T88" s="164">
        <v>0.40100000000000002</v>
      </c>
      <c r="U88" s="163">
        <f>ROUND(E88*T88,2)</f>
        <v>0.4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55" t="s">
        <v>121</v>
      </c>
      <c r="B89" s="161" t="s">
        <v>76</v>
      </c>
      <c r="C89" s="194" t="s">
        <v>77</v>
      </c>
      <c r="D89" s="165"/>
      <c r="E89" s="169"/>
      <c r="F89" s="172"/>
      <c r="G89" s="172">
        <f>SUMIF(AE90:AE90,"&lt;&gt;NOR",G90:G90)</f>
        <v>0</v>
      </c>
      <c r="H89" s="172"/>
      <c r="I89" s="172">
        <f>SUM(I90:I90)</f>
        <v>0</v>
      </c>
      <c r="J89" s="172"/>
      <c r="K89" s="172">
        <f>SUM(K90:K90)</f>
        <v>0</v>
      </c>
      <c r="L89" s="172"/>
      <c r="M89" s="172">
        <f>SUM(M90:M90)</f>
        <v>0</v>
      </c>
      <c r="N89" s="166"/>
      <c r="O89" s="166">
        <f>SUM(O90:O90)</f>
        <v>0</v>
      </c>
      <c r="P89" s="166"/>
      <c r="Q89" s="166">
        <f>SUM(Q90:Q90)</f>
        <v>1.4999999999999999E-2</v>
      </c>
      <c r="R89" s="166"/>
      <c r="S89" s="166"/>
      <c r="T89" s="167"/>
      <c r="U89" s="166">
        <f>SUM(U90:U90)</f>
        <v>1.22</v>
      </c>
      <c r="AE89" t="s">
        <v>122</v>
      </c>
    </row>
    <row r="90" spans="1:60" outlineLevel="1" x14ac:dyDescent="0.2">
      <c r="A90" s="154">
        <v>70</v>
      </c>
      <c r="B90" s="160" t="s">
        <v>76</v>
      </c>
      <c r="C90" s="193" t="s">
        <v>254</v>
      </c>
      <c r="D90" s="162" t="s">
        <v>253</v>
      </c>
      <c r="E90" s="168">
        <v>1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63">
        <v>0</v>
      </c>
      <c r="O90" s="163">
        <f>ROUND(E90*N90,5)</f>
        <v>0</v>
      </c>
      <c r="P90" s="163">
        <v>1.4999999999999999E-2</v>
      </c>
      <c r="Q90" s="163">
        <f>ROUND(E90*P90,5)</f>
        <v>1.4999999999999999E-2</v>
      </c>
      <c r="R90" s="163"/>
      <c r="S90" s="163"/>
      <c r="T90" s="164">
        <v>1.2155</v>
      </c>
      <c r="U90" s="163">
        <f>ROUND(E90*T90,2)</f>
        <v>1.22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126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x14ac:dyDescent="0.2">
      <c r="A91" s="155" t="s">
        <v>121</v>
      </c>
      <c r="B91" s="161" t="s">
        <v>78</v>
      </c>
      <c r="C91" s="194" t="s">
        <v>79</v>
      </c>
      <c r="D91" s="165"/>
      <c r="E91" s="169"/>
      <c r="F91" s="172"/>
      <c r="G91" s="172">
        <f>SUMIF(AE92:AE111,"&lt;&gt;NOR",G92:G111)</f>
        <v>0</v>
      </c>
      <c r="H91" s="172"/>
      <c r="I91" s="172">
        <f>SUM(I92:I111)</f>
        <v>0</v>
      </c>
      <c r="J91" s="172"/>
      <c r="K91" s="172">
        <f>SUM(K92:K111)</f>
        <v>0</v>
      </c>
      <c r="L91" s="172"/>
      <c r="M91" s="172">
        <f>SUM(M92:M111)</f>
        <v>0</v>
      </c>
      <c r="N91" s="166"/>
      <c r="O91" s="166">
        <f>SUM(O92:O111)</f>
        <v>0.54659000000000002</v>
      </c>
      <c r="P91" s="166"/>
      <c r="Q91" s="166">
        <f>SUM(Q92:Q111)</f>
        <v>0.38088</v>
      </c>
      <c r="R91" s="166"/>
      <c r="S91" s="166"/>
      <c r="T91" s="167"/>
      <c r="U91" s="166">
        <f>SUM(U92:U111)</f>
        <v>77.749999999999986</v>
      </c>
      <c r="AE91" t="s">
        <v>122</v>
      </c>
    </row>
    <row r="92" spans="1:60" ht="22.5" outlineLevel="1" x14ac:dyDescent="0.2">
      <c r="A92" s="154">
        <v>71</v>
      </c>
      <c r="B92" s="160" t="s">
        <v>255</v>
      </c>
      <c r="C92" s="193" t="s">
        <v>256</v>
      </c>
      <c r="D92" s="162" t="s">
        <v>125</v>
      </c>
      <c r="E92" s="168">
        <v>3.2</v>
      </c>
      <c r="F92" s="170"/>
      <c r="G92" s="171">
        <f t="shared" ref="G92:G111" si="42">ROUND(E92*F92,2)</f>
        <v>0</v>
      </c>
      <c r="H92" s="170"/>
      <c r="I92" s="171">
        <f t="shared" ref="I92:I111" si="43">ROUND(E92*H92,2)</f>
        <v>0</v>
      </c>
      <c r="J92" s="170"/>
      <c r="K92" s="171">
        <f t="shared" ref="K92:K111" si="44">ROUND(E92*J92,2)</f>
        <v>0</v>
      </c>
      <c r="L92" s="171">
        <v>21</v>
      </c>
      <c r="M92" s="171">
        <f t="shared" ref="M92:M111" si="45">G92*(1+L92/100)</f>
        <v>0</v>
      </c>
      <c r="N92" s="163">
        <v>0</v>
      </c>
      <c r="O92" s="163">
        <f t="shared" ref="O92:O111" si="46">ROUND(E92*N92,5)</f>
        <v>0</v>
      </c>
      <c r="P92" s="163">
        <v>2.4649999999999998E-2</v>
      </c>
      <c r="Q92" s="163">
        <f t="shared" ref="Q92:Q111" si="47">ROUND(E92*P92,5)</f>
        <v>7.8880000000000006E-2</v>
      </c>
      <c r="R92" s="163"/>
      <c r="S92" s="163"/>
      <c r="T92" s="164">
        <v>0.25</v>
      </c>
      <c r="U92" s="163">
        <f t="shared" ref="U92:U111" si="48">ROUND(E92*T92,2)</f>
        <v>0.8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126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72</v>
      </c>
      <c r="B93" s="160" t="s">
        <v>257</v>
      </c>
      <c r="C93" s="193" t="s">
        <v>258</v>
      </c>
      <c r="D93" s="162" t="s">
        <v>125</v>
      </c>
      <c r="E93" s="168">
        <v>3.2</v>
      </c>
      <c r="F93" s="170"/>
      <c r="G93" s="171">
        <f t="shared" si="42"/>
        <v>0</v>
      </c>
      <c r="H93" s="170"/>
      <c r="I93" s="171">
        <f t="shared" si="43"/>
        <v>0</v>
      </c>
      <c r="J93" s="170"/>
      <c r="K93" s="171">
        <f t="shared" si="44"/>
        <v>0</v>
      </c>
      <c r="L93" s="171">
        <v>21</v>
      </c>
      <c r="M93" s="171">
        <f t="shared" si="45"/>
        <v>0</v>
      </c>
      <c r="N93" s="163">
        <v>0</v>
      </c>
      <c r="O93" s="163">
        <f t="shared" si="46"/>
        <v>0</v>
      </c>
      <c r="P93" s="163">
        <v>8.0000000000000002E-3</v>
      </c>
      <c r="Q93" s="163">
        <f t="shared" si="47"/>
        <v>2.5600000000000001E-2</v>
      </c>
      <c r="R93" s="163"/>
      <c r="S93" s="163"/>
      <c r="T93" s="164">
        <v>6.6000000000000003E-2</v>
      </c>
      <c r="U93" s="163">
        <f t="shared" si="48"/>
        <v>0.21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126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73</v>
      </c>
      <c r="B94" s="160" t="s">
        <v>259</v>
      </c>
      <c r="C94" s="193" t="s">
        <v>260</v>
      </c>
      <c r="D94" s="162" t="s">
        <v>139</v>
      </c>
      <c r="E94" s="168">
        <v>1</v>
      </c>
      <c r="F94" s="170"/>
      <c r="G94" s="171">
        <f t="shared" si="42"/>
        <v>0</v>
      </c>
      <c r="H94" s="170"/>
      <c r="I94" s="171">
        <f t="shared" si="43"/>
        <v>0</v>
      </c>
      <c r="J94" s="170"/>
      <c r="K94" s="171">
        <f t="shared" si="44"/>
        <v>0</v>
      </c>
      <c r="L94" s="171">
        <v>21</v>
      </c>
      <c r="M94" s="171">
        <f t="shared" si="45"/>
        <v>0</v>
      </c>
      <c r="N94" s="163">
        <v>0</v>
      </c>
      <c r="O94" s="163">
        <f t="shared" si="46"/>
        <v>0</v>
      </c>
      <c r="P94" s="163">
        <v>0.16600000000000001</v>
      </c>
      <c r="Q94" s="163">
        <f t="shared" si="47"/>
        <v>0.16600000000000001</v>
      </c>
      <c r="R94" s="163"/>
      <c r="S94" s="163"/>
      <c r="T94" s="164">
        <v>0.88</v>
      </c>
      <c r="U94" s="163">
        <f t="shared" si="48"/>
        <v>0.88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126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>
        <v>74</v>
      </c>
      <c r="B95" s="160" t="s">
        <v>261</v>
      </c>
      <c r="C95" s="193" t="s">
        <v>262</v>
      </c>
      <c r="D95" s="162" t="s">
        <v>139</v>
      </c>
      <c r="E95" s="168">
        <v>1</v>
      </c>
      <c r="F95" s="170"/>
      <c r="G95" s="171">
        <f t="shared" si="42"/>
        <v>0</v>
      </c>
      <c r="H95" s="170"/>
      <c r="I95" s="171">
        <f t="shared" si="43"/>
        <v>0</v>
      </c>
      <c r="J95" s="170"/>
      <c r="K95" s="171">
        <f t="shared" si="44"/>
        <v>0</v>
      </c>
      <c r="L95" s="171">
        <v>21</v>
      </c>
      <c r="M95" s="171">
        <f t="shared" si="45"/>
        <v>0</v>
      </c>
      <c r="N95" s="163">
        <v>0</v>
      </c>
      <c r="O95" s="163">
        <f t="shared" si="46"/>
        <v>0</v>
      </c>
      <c r="P95" s="163">
        <v>0.1104</v>
      </c>
      <c r="Q95" s="163">
        <f t="shared" si="47"/>
        <v>0.1104</v>
      </c>
      <c r="R95" s="163"/>
      <c r="S95" s="163"/>
      <c r="T95" s="164">
        <v>0.46</v>
      </c>
      <c r="U95" s="163">
        <f t="shared" si="48"/>
        <v>0.46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126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75</v>
      </c>
      <c r="B96" s="160" t="s">
        <v>263</v>
      </c>
      <c r="C96" s="193" t="s">
        <v>264</v>
      </c>
      <c r="D96" s="162" t="s">
        <v>139</v>
      </c>
      <c r="E96" s="168">
        <v>22</v>
      </c>
      <c r="F96" s="170"/>
      <c r="G96" s="171">
        <f t="shared" si="42"/>
        <v>0</v>
      </c>
      <c r="H96" s="170"/>
      <c r="I96" s="171">
        <f t="shared" si="43"/>
        <v>0</v>
      </c>
      <c r="J96" s="170"/>
      <c r="K96" s="171">
        <f t="shared" si="44"/>
        <v>0</v>
      </c>
      <c r="L96" s="171">
        <v>21</v>
      </c>
      <c r="M96" s="171">
        <f t="shared" si="45"/>
        <v>0</v>
      </c>
      <c r="N96" s="163">
        <v>0</v>
      </c>
      <c r="O96" s="163">
        <f t="shared" si="46"/>
        <v>0</v>
      </c>
      <c r="P96" s="163">
        <v>0</v>
      </c>
      <c r="Q96" s="163">
        <f t="shared" si="47"/>
        <v>0</v>
      </c>
      <c r="R96" s="163"/>
      <c r="S96" s="163"/>
      <c r="T96" s="164">
        <v>1.45</v>
      </c>
      <c r="U96" s="163">
        <f t="shared" si="48"/>
        <v>31.9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126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76</v>
      </c>
      <c r="B97" s="160" t="s">
        <v>265</v>
      </c>
      <c r="C97" s="193" t="s">
        <v>266</v>
      </c>
      <c r="D97" s="162" t="s">
        <v>139</v>
      </c>
      <c r="E97" s="168">
        <v>22</v>
      </c>
      <c r="F97" s="170"/>
      <c r="G97" s="171">
        <f t="shared" si="42"/>
        <v>0</v>
      </c>
      <c r="H97" s="170"/>
      <c r="I97" s="171">
        <f t="shared" si="43"/>
        <v>0</v>
      </c>
      <c r="J97" s="170"/>
      <c r="K97" s="171">
        <f t="shared" si="44"/>
        <v>0</v>
      </c>
      <c r="L97" s="171">
        <v>21</v>
      </c>
      <c r="M97" s="171">
        <f t="shared" si="45"/>
        <v>0</v>
      </c>
      <c r="N97" s="163">
        <v>0</v>
      </c>
      <c r="O97" s="163">
        <f t="shared" si="46"/>
        <v>0</v>
      </c>
      <c r="P97" s="163">
        <v>0</v>
      </c>
      <c r="Q97" s="163">
        <f t="shared" si="47"/>
        <v>0</v>
      </c>
      <c r="R97" s="163"/>
      <c r="S97" s="163"/>
      <c r="T97" s="164">
        <v>0.77500000000000002</v>
      </c>
      <c r="U97" s="163">
        <f t="shared" si="48"/>
        <v>17.05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126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54">
        <v>77</v>
      </c>
      <c r="B98" s="160" t="s">
        <v>267</v>
      </c>
      <c r="C98" s="193" t="s">
        <v>268</v>
      </c>
      <c r="D98" s="162" t="s">
        <v>139</v>
      </c>
      <c r="E98" s="168">
        <v>12</v>
      </c>
      <c r="F98" s="170"/>
      <c r="G98" s="171">
        <f t="shared" si="42"/>
        <v>0</v>
      </c>
      <c r="H98" s="170"/>
      <c r="I98" s="171">
        <f t="shared" si="43"/>
        <v>0</v>
      </c>
      <c r="J98" s="170"/>
      <c r="K98" s="171">
        <f t="shared" si="44"/>
        <v>0</v>
      </c>
      <c r="L98" s="171">
        <v>21</v>
      </c>
      <c r="M98" s="171">
        <f t="shared" si="45"/>
        <v>0</v>
      </c>
      <c r="N98" s="163">
        <v>7.5000000000000002E-4</v>
      </c>
      <c r="O98" s="163">
        <f t="shared" si="46"/>
        <v>8.9999999999999993E-3</v>
      </c>
      <c r="P98" s="163">
        <v>0</v>
      </c>
      <c r="Q98" s="163">
        <f t="shared" si="47"/>
        <v>0</v>
      </c>
      <c r="R98" s="163"/>
      <c r="S98" s="163"/>
      <c r="T98" s="164">
        <v>0</v>
      </c>
      <c r="U98" s="163">
        <f t="shared" si="48"/>
        <v>0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269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78</v>
      </c>
      <c r="B99" s="160" t="s">
        <v>270</v>
      </c>
      <c r="C99" s="193" t="s">
        <v>271</v>
      </c>
      <c r="D99" s="162" t="s">
        <v>139</v>
      </c>
      <c r="E99" s="168">
        <v>10</v>
      </c>
      <c r="F99" s="170"/>
      <c r="G99" s="171">
        <f t="shared" si="42"/>
        <v>0</v>
      </c>
      <c r="H99" s="170"/>
      <c r="I99" s="171">
        <f t="shared" si="43"/>
        <v>0</v>
      </c>
      <c r="J99" s="170"/>
      <c r="K99" s="171">
        <f t="shared" si="44"/>
        <v>0</v>
      </c>
      <c r="L99" s="171">
        <v>21</v>
      </c>
      <c r="M99" s="171">
        <f t="shared" si="45"/>
        <v>0</v>
      </c>
      <c r="N99" s="163">
        <v>7.5000000000000002E-4</v>
      </c>
      <c r="O99" s="163">
        <f t="shared" si="46"/>
        <v>7.4999999999999997E-3</v>
      </c>
      <c r="P99" s="163">
        <v>0</v>
      </c>
      <c r="Q99" s="163">
        <f t="shared" si="47"/>
        <v>0</v>
      </c>
      <c r="R99" s="163"/>
      <c r="S99" s="163"/>
      <c r="T99" s="164">
        <v>0</v>
      </c>
      <c r="U99" s="163">
        <f t="shared" si="48"/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269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2.5" outlineLevel="1" x14ac:dyDescent="0.2">
      <c r="A100" s="154">
        <v>79</v>
      </c>
      <c r="B100" s="160" t="s">
        <v>272</v>
      </c>
      <c r="C100" s="193" t="s">
        <v>273</v>
      </c>
      <c r="D100" s="162" t="s">
        <v>139</v>
      </c>
      <c r="E100" s="168">
        <v>22</v>
      </c>
      <c r="F100" s="170"/>
      <c r="G100" s="171">
        <f t="shared" si="42"/>
        <v>0</v>
      </c>
      <c r="H100" s="170"/>
      <c r="I100" s="171">
        <f t="shared" si="43"/>
        <v>0</v>
      </c>
      <c r="J100" s="170"/>
      <c r="K100" s="171">
        <f t="shared" si="44"/>
        <v>0</v>
      </c>
      <c r="L100" s="171">
        <v>21</v>
      </c>
      <c r="M100" s="171">
        <f t="shared" si="45"/>
        <v>0</v>
      </c>
      <c r="N100" s="163">
        <v>4.4999999999999999E-4</v>
      </c>
      <c r="O100" s="163">
        <f t="shared" si="46"/>
        <v>9.9000000000000008E-3</v>
      </c>
      <c r="P100" s="163">
        <v>0</v>
      </c>
      <c r="Q100" s="163">
        <f t="shared" si="47"/>
        <v>0</v>
      </c>
      <c r="R100" s="163"/>
      <c r="S100" s="163"/>
      <c r="T100" s="164">
        <v>0</v>
      </c>
      <c r="U100" s="163">
        <f t="shared" si="48"/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269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ht="22.5" outlineLevel="1" x14ac:dyDescent="0.2">
      <c r="A101" s="154">
        <v>80</v>
      </c>
      <c r="B101" s="160" t="s">
        <v>274</v>
      </c>
      <c r="C101" s="193" t="s">
        <v>275</v>
      </c>
      <c r="D101" s="162" t="s">
        <v>139</v>
      </c>
      <c r="E101" s="168">
        <v>13</v>
      </c>
      <c r="F101" s="170"/>
      <c r="G101" s="171">
        <f t="shared" si="42"/>
        <v>0</v>
      </c>
      <c r="H101" s="170"/>
      <c r="I101" s="171">
        <f t="shared" si="43"/>
        <v>0</v>
      </c>
      <c r="J101" s="170"/>
      <c r="K101" s="171">
        <f t="shared" si="44"/>
        <v>0</v>
      </c>
      <c r="L101" s="171">
        <v>21</v>
      </c>
      <c r="M101" s="171">
        <f t="shared" si="45"/>
        <v>0</v>
      </c>
      <c r="N101" s="163">
        <v>1.7000000000000001E-2</v>
      </c>
      <c r="O101" s="163">
        <f t="shared" si="46"/>
        <v>0.221</v>
      </c>
      <c r="P101" s="163">
        <v>0</v>
      </c>
      <c r="Q101" s="163">
        <f t="shared" si="47"/>
        <v>0</v>
      </c>
      <c r="R101" s="163"/>
      <c r="S101" s="163"/>
      <c r="T101" s="164">
        <v>0</v>
      </c>
      <c r="U101" s="163">
        <f t="shared" si="48"/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269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54">
        <v>81</v>
      </c>
      <c r="B102" s="160" t="s">
        <v>276</v>
      </c>
      <c r="C102" s="193" t="s">
        <v>277</v>
      </c>
      <c r="D102" s="162" t="s">
        <v>139</v>
      </c>
      <c r="E102" s="168">
        <v>8</v>
      </c>
      <c r="F102" s="170"/>
      <c r="G102" s="171">
        <f t="shared" si="42"/>
        <v>0</v>
      </c>
      <c r="H102" s="170"/>
      <c r="I102" s="171">
        <f t="shared" si="43"/>
        <v>0</v>
      </c>
      <c r="J102" s="170"/>
      <c r="K102" s="171">
        <f t="shared" si="44"/>
        <v>0</v>
      </c>
      <c r="L102" s="171">
        <v>21</v>
      </c>
      <c r="M102" s="171">
        <f t="shared" si="45"/>
        <v>0</v>
      </c>
      <c r="N102" s="163">
        <v>1.9E-2</v>
      </c>
      <c r="O102" s="163">
        <f t="shared" si="46"/>
        <v>0.152</v>
      </c>
      <c r="P102" s="163">
        <v>0</v>
      </c>
      <c r="Q102" s="163">
        <f t="shared" si="47"/>
        <v>0</v>
      </c>
      <c r="R102" s="163"/>
      <c r="S102" s="163"/>
      <c r="T102" s="164">
        <v>0</v>
      </c>
      <c r="U102" s="163">
        <f t="shared" si="48"/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269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82</v>
      </c>
      <c r="B103" s="160" t="s">
        <v>278</v>
      </c>
      <c r="C103" s="193" t="s">
        <v>279</v>
      </c>
      <c r="D103" s="162" t="s">
        <v>139</v>
      </c>
      <c r="E103" s="168">
        <v>1</v>
      </c>
      <c r="F103" s="170"/>
      <c r="G103" s="171">
        <f t="shared" si="42"/>
        <v>0</v>
      </c>
      <c r="H103" s="170"/>
      <c r="I103" s="171">
        <f t="shared" si="43"/>
        <v>0</v>
      </c>
      <c r="J103" s="170"/>
      <c r="K103" s="171">
        <f t="shared" si="44"/>
        <v>0</v>
      </c>
      <c r="L103" s="171">
        <v>21</v>
      </c>
      <c r="M103" s="171">
        <f t="shared" si="45"/>
        <v>0</v>
      </c>
      <c r="N103" s="163">
        <v>1.4999999999999999E-2</v>
      </c>
      <c r="O103" s="163">
        <f t="shared" si="46"/>
        <v>1.4999999999999999E-2</v>
      </c>
      <c r="P103" s="163">
        <v>0</v>
      </c>
      <c r="Q103" s="163">
        <f t="shared" si="47"/>
        <v>0</v>
      </c>
      <c r="R103" s="163"/>
      <c r="S103" s="163"/>
      <c r="T103" s="164">
        <v>0</v>
      </c>
      <c r="U103" s="163">
        <f t="shared" si="48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269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83</v>
      </c>
      <c r="B104" s="160" t="s">
        <v>280</v>
      </c>
      <c r="C104" s="193" t="s">
        <v>281</v>
      </c>
      <c r="D104" s="162" t="s">
        <v>139</v>
      </c>
      <c r="E104" s="168">
        <v>1</v>
      </c>
      <c r="F104" s="170"/>
      <c r="G104" s="171">
        <f t="shared" si="42"/>
        <v>0</v>
      </c>
      <c r="H104" s="170"/>
      <c r="I104" s="171">
        <f t="shared" si="43"/>
        <v>0</v>
      </c>
      <c r="J104" s="170"/>
      <c r="K104" s="171">
        <f t="shared" si="44"/>
        <v>0</v>
      </c>
      <c r="L104" s="171">
        <v>21</v>
      </c>
      <c r="M104" s="171">
        <f t="shared" si="45"/>
        <v>0</v>
      </c>
      <c r="N104" s="163">
        <v>1.9000000000000001E-4</v>
      </c>
      <c r="O104" s="163">
        <f t="shared" si="46"/>
        <v>1.9000000000000001E-4</v>
      </c>
      <c r="P104" s="163">
        <v>0</v>
      </c>
      <c r="Q104" s="163">
        <f t="shared" si="47"/>
        <v>0</v>
      </c>
      <c r="R104" s="163"/>
      <c r="S104" s="163"/>
      <c r="T104" s="164">
        <v>2.3220000000000001</v>
      </c>
      <c r="U104" s="163">
        <f t="shared" si="48"/>
        <v>2.3199999999999998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126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84</v>
      </c>
      <c r="B105" s="160" t="s">
        <v>282</v>
      </c>
      <c r="C105" s="193" t="s">
        <v>283</v>
      </c>
      <c r="D105" s="162" t="s">
        <v>284</v>
      </c>
      <c r="E105" s="168">
        <v>1</v>
      </c>
      <c r="F105" s="170"/>
      <c r="G105" s="171">
        <f t="shared" si="42"/>
        <v>0</v>
      </c>
      <c r="H105" s="170"/>
      <c r="I105" s="171">
        <f t="shared" si="43"/>
        <v>0</v>
      </c>
      <c r="J105" s="170"/>
      <c r="K105" s="171">
        <f t="shared" si="44"/>
        <v>0</v>
      </c>
      <c r="L105" s="171">
        <v>21</v>
      </c>
      <c r="M105" s="171">
        <f t="shared" si="45"/>
        <v>0</v>
      </c>
      <c r="N105" s="163">
        <v>0.11600000000000001</v>
      </c>
      <c r="O105" s="163">
        <f t="shared" si="46"/>
        <v>0.11600000000000001</v>
      </c>
      <c r="P105" s="163">
        <v>0</v>
      </c>
      <c r="Q105" s="163">
        <f t="shared" si="47"/>
        <v>0</v>
      </c>
      <c r="R105" s="163"/>
      <c r="S105" s="163"/>
      <c r="T105" s="164">
        <v>0</v>
      </c>
      <c r="U105" s="163">
        <f t="shared" si="48"/>
        <v>0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269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85</v>
      </c>
      <c r="B106" s="160" t="s">
        <v>285</v>
      </c>
      <c r="C106" s="193" t="s">
        <v>286</v>
      </c>
      <c r="D106" s="162" t="s">
        <v>139</v>
      </c>
      <c r="E106" s="168">
        <v>1</v>
      </c>
      <c r="F106" s="170"/>
      <c r="G106" s="171">
        <f t="shared" si="42"/>
        <v>0</v>
      </c>
      <c r="H106" s="170"/>
      <c r="I106" s="171">
        <f t="shared" si="43"/>
        <v>0</v>
      </c>
      <c r="J106" s="170"/>
      <c r="K106" s="171">
        <f t="shared" si="44"/>
        <v>0</v>
      </c>
      <c r="L106" s="171">
        <v>21</v>
      </c>
      <c r="M106" s="171">
        <f t="shared" si="45"/>
        <v>0</v>
      </c>
      <c r="N106" s="163">
        <v>0</v>
      </c>
      <c r="O106" s="163">
        <f t="shared" si="46"/>
        <v>0</v>
      </c>
      <c r="P106" s="163">
        <v>0</v>
      </c>
      <c r="Q106" s="163">
        <f t="shared" si="47"/>
        <v>0</v>
      </c>
      <c r="R106" s="163"/>
      <c r="S106" s="163"/>
      <c r="T106" s="164">
        <v>9.3870000000000005</v>
      </c>
      <c r="U106" s="163">
        <f t="shared" si="48"/>
        <v>9.39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54">
        <v>86</v>
      </c>
      <c r="B107" s="160" t="s">
        <v>287</v>
      </c>
      <c r="C107" s="193" t="s">
        <v>288</v>
      </c>
      <c r="D107" s="162" t="s">
        <v>139</v>
      </c>
      <c r="E107" s="168">
        <v>1</v>
      </c>
      <c r="F107" s="170"/>
      <c r="G107" s="171">
        <f t="shared" si="42"/>
        <v>0</v>
      </c>
      <c r="H107" s="170"/>
      <c r="I107" s="171">
        <f t="shared" si="43"/>
        <v>0</v>
      </c>
      <c r="J107" s="170"/>
      <c r="K107" s="171">
        <f t="shared" si="44"/>
        <v>0</v>
      </c>
      <c r="L107" s="171">
        <v>21</v>
      </c>
      <c r="M107" s="171">
        <f t="shared" si="45"/>
        <v>0</v>
      </c>
      <c r="N107" s="163">
        <v>0</v>
      </c>
      <c r="O107" s="163">
        <f t="shared" si="46"/>
        <v>0</v>
      </c>
      <c r="P107" s="163">
        <v>0</v>
      </c>
      <c r="Q107" s="163">
        <f t="shared" si="47"/>
        <v>0</v>
      </c>
      <c r="R107" s="163"/>
      <c r="S107" s="163"/>
      <c r="T107" s="164">
        <v>5.3650000000000002</v>
      </c>
      <c r="U107" s="163">
        <f t="shared" si="48"/>
        <v>5.37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126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33.75" outlineLevel="1" x14ac:dyDescent="0.2">
      <c r="A108" s="154">
        <v>87</v>
      </c>
      <c r="B108" s="160" t="s">
        <v>289</v>
      </c>
      <c r="C108" s="193" t="s">
        <v>290</v>
      </c>
      <c r="D108" s="162" t="s">
        <v>139</v>
      </c>
      <c r="E108" s="168">
        <v>1</v>
      </c>
      <c r="F108" s="170"/>
      <c r="G108" s="171">
        <f t="shared" si="42"/>
        <v>0</v>
      </c>
      <c r="H108" s="170"/>
      <c r="I108" s="171">
        <f t="shared" si="43"/>
        <v>0</v>
      </c>
      <c r="J108" s="170"/>
      <c r="K108" s="171">
        <f t="shared" si="44"/>
        <v>0</v>
      </c>
      <c r="L108" s="171">
        <v>21</v>
      </c>
      <c r="M108" s="171">
        <f t="shared" si="45"/>
        <v>0</v>
      </c>
      <c r="N108" s="163">
        <v>0</v>
      </c>
      <c r="O108" s="163">
        <f t="shared" si="46"/>
        <v>0</v>
      </c>
      <c r="P108" s="163">
        <v>0</v>
      </c>
      <c r="Q108" s="163">
        <f t="shared" si="47"/>
        <v>0</v>
      </c>
      <c r="R108" s="163"/>
      <c r="S108" s="163"/>
      <c r="T108" s="164">
        <v>8.0449999999999999</v>
      </c>
      <c r="U108" s="163">
        <f t="shared" si="48"/>
        <v>8.0500000000000007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126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88</v>
      </c>
      <c r="B109" s="160" t="s">
        <v>291</v>
      </c>
      <c r="C109" s="193" t="s">
        <v>292</v>
      </c>
      <c r="D109" s="162" t="s">
        <v>139</v>
      </c>
      <c r="E109" s="168">
        <v>1</v>
      </c>
      <c r="F109" s="170"/>
      <c r="G109" s="171">
        <f t="shared" si="42"/>
        <v>0</v>
      </c>
      <c r="H109" s="170"/>
      <c r="I109" s="171">
        <f t="shared" si="43"/>
        <v>0</v>
      </c>
      <c r="J109" s="170"/>
      <c r="K109" s="171">
        <f t="shared" si="44"/>
        <v>0</v>
      </c>
      <c r="L109" s="171">
        <v>21</v>
      </c>
      <c r="M109" s="171">
        <f t="shared" si="45"/>
        <v>0</v>
      </c>
      <c r="N109" s="163">
        <v>8.0000000000000002E-3</v>
      </c>
      <c r="O109" s="163">
        <f t="shared" si="46"/>
        <v>8.0000000000000002E-3</v>
      </c>
      <c r="P109" s="163">
        <v>0</v>
      </c>
      <c r="Q109" s="163">
        <f t="shared" si="47"/>
        <v>0</v>
      </c>
      <c r="R109" s="163"/>
      <c r="S109" s="163"/>
      <c r="T109" s="164">
        <v>0</v>
      </c>
      <c r="U109" s="163">
        <f t="shared" si="48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269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54">
        <v>89</v>
      </c>
      <c r="B110" s="160" t="s">
        <v>291</v>
      </c>
      <c r="C110" s="193" t="s">
        <v>293</v>
      </c>
      <c r="D110" s="162" t="s">
        <v>139</v>
      </c>
      <c r="E110" s="168">
        <v>1</v>
      </c>
      <c r="F110" s="170"/>
      <c r="G110" s="171">
        <f t="shared" si="42"/>
        <v>0</v>
      </c>
      <c r="H110" s="170"/>
      <c r="I110" s="171">
        <f t="shared" si="43"/>
        <v>0</v>
      </c>
      <c r="J110" s="170"/>
      <c r="K110" s="171">
        <f t="shared" si="44"/>
        <v>0</v>
      </c>
      <c r="L110" s="171">
        <v>21</v>
      </c>
      <c r="M110" s="171">
        <f t="shared" si="45"/>
        <v>0</v>
      </c>
      <c r="N110" s="163">
        <v>8.0000000000000002E-3</v>
      </c>
      <c r="O110" s="163">
        <f t="shared" si="46"/>
        <v>8.0000000000000002E-3</v>
      </c>
      <c r="P110" s="163">
        <v>0</v>
      </c>
      <c r="Q110" s="163">
        <f t="shared" si="47"/>
        <v>0</v>
      </c>
      <c r="R110" s="163"/>
      <c r="S110" s="163"/>
      <c r="T110" s="164">
        <v>0</v>
      </c>
      <c r="U110" s="163">
        <f t="shared" si="48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269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90</v>
      </c>
      <c r="B111" s="160" t="s">
        <v>294</v>
      </c>
      <c r="C111" s="193" t="s">
        <v>295</v>
      </c>
      <c r="D111" s="162" t="s">
        <v>227</v>
      </c>
      <c r="E111" s="168">
        <v>0.54600000000000004</v>
      </c>
      <c r="F111" s="170"/>
      <c r="G111" s="171">
        <f t="shared" si="42"/>
        <v>0</v>
      </c>
      <c r="H111" s="170"/>
      <c r="I111" s="171">
        <f t="shared" si="43"/>
        <v>0</v>
      </c>
      <c r="J111" s="170"/>
      <c r="K111" s="171">
        <f t="shared" si="44"/>
        <v>0</v>
      </c>
      <c r="L111" s="171">
        <v>21</v>
      </c>
      <c r="M111" s="171">
        <f t="shared" si="45"/>
        <v>0</v>
      </c>
      <c r="N111" s="163">
        <v>0</v>
      </c>
      <c r="O111" s="163">
        <f t="shared" si="46"/>
        <v>0</v>
      </c>
      <c r="P111" s="163">
        <v>0</v>
      </c>
      <c r="Q111" s="163">
        <f t="shared" si="47"/>
        <v>0</v>
      </c>
      <c r="R111" s="163"/>
      <c r="S111" s="163"/>
      <c r="T111" s="164">
        <v>2.4209999999999998</v>
      </c>
      <c r="U111" s="163">
        <f t="shared" si="48"/>
        <v>1.32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126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121</v>
      </c>
      <c r="B112" s="161" t="s">
        <v>80</v>
      </c>
      <c r="C112" s="194" t="s">
        <v>81</v>
      </c>
      <c r="D112" s="165"/>
      <c r="E112" s="169"/>
      <c r="F112" s="172"/>
      <c r="G112" s="172">
        <f>SUMIF(AE113:AE125,"&lt;&gt;NOR",G113:G125)</f>
        <v>0</v>
      </c>
      <c r="H112" s="172"/>
      <c r="I112" s="172">
        <f>SUM(I113:I125)</f>
        <v>0</v>
      </c>
      <c r="J112" s="172"/>
      <c r="K112" s="172">
        <f>SUM(K113:K125)</f>
        <v>0</v>
      </c>
      <c r="L112" s="172"/>
      <c r="M112" s="172">
        <f>SUM(M113:M125)</f>
        <v>0</v>
      </c>
      <c r="N112" s="166"/>
      <c r="O112" s="166">
        <f>SUM(O113:O125)</f>
        <v>1.8039899999999998</v>
      </c>
      <c r="P112" s="166"/>
      <c r="Q112" s="166">
        <f>SUM(Q113:Q125)</f>
        <v>0</v>
      </c>
      <c r="R112" s="166"/>
      <c r="S112" s="166"/>
      <c r="T112" s="167"/>
      <c r="U112" s="166">
        <f>SUM(U113:U125)</f>
        <v>88.31</v>
      </c>
      <c r="AE112" t="s">
        <v>122</v>
      </c>
    </row>
    <row r="113" spans="1:60" outlineLevel="1" x14ac:dyDescent="0.2">
      <c r="A113" s="154">
        <v>91</v>
      </c>
      <c r="B113" s="160" t="s">
        <v>296</v>
      </c>
      <c r="C113" s="193" t="s">
        <v>297</v>
      </c>
      <c r="D113" s="162" t="s">
        <v>125</v>
      </c>
      <c r="E113" s="168">
        <v>61.41</v>
      </c>
      <c r="F113" s="170"/>
      <c r="G113" s="171">
        <f t="shared" ref="G113:G125" si="49">ROUND(E113*F113,2)</f>
        <v>0</v>
      </c>
      <c r="H113" s="170"/>
      <c r="I113" s="171">
        <f t="shared" ref="I113:I125" si="50">ROUND(E113*H113,2)</f>
        <v>0</v>
      </c>
      <c r="J113" s="170"/>
      <c r="K113" s="171">
        <f t="shared" ref="K113:K125" si="51">ROUND(E113*J113,2)</f>
        <v>0</v>
      </c>
      <c r="L113" s="171">
        <v>21</v>
      </c>
      <c r="M113" s="171">
        <f t="shared" ref="M113:M125" si="52">G113*(1+L113/100)</f>
        <v>0</v>
      </c>
      <c r="N113" s="163">
        <v>2.1000000000000001E-4</v>
      </c>
      <c r="O113" s="163">
        <f t="shared" ref="O113:O125" si="53">ROUND(E113*N113,5)</f>
        <v>1.29E-2</v>
      </c>
      <c r="P113" s="163">
        <v>0</v>
      </c>
      <c r="Q113" s="163">
        <f t="shared" ref="Q113:Q125" si="54">ROUND(E113*P113,5)</f>
        <v>0</v>
      </c>
      <c r="R113" s="163"/>
      <c r="S113" s="163"/>
      <c r="T113" s="164">
        <v>0.05</v>
      </c>
      <c r="U113" s="163">
        <f t="shared" ref="U113:U125" si="55">ROUND(E113*T113,2)</f>
        <v>3.07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126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92</v>
      </c>
      <c r="B114" s="160" t="s">
        <v>298</v>
      </c>
      <c r="C114" s="193" t="s">
        <v>299</v>
      </c>
      <c r="D114" s="162" t="s">
        <v>125</v>
      </c>
      <c r="E114" s="168">
        <v>61.41</v>
      </c>
      <c r="F114" s="170"/>
      <c r="G114" s="171">
        <f t="shared" si="49"/>
        <v>0</v>
      </c>
      <c r="H114" s="170"/>
      <c r="I114" s="171">
        <f t="shared" si="50"/>
        <v>0</v>
      </c>
      <c r="J114" s="170"/>
      <c r="K114" s="171">
        <f t="shared" si="51"/>
        <v>0</v>
      </c>
      <c r="L114" s="171">
        <v>21</v>
      </c>
      <c r="M114" s="171">
        <f t="shared" si="52"/>
        <v>0</v>
      </c>
      <c r="N114" s="163">
        <v>5.0400000000000002E-3</v>
      </c>
      <c r="O114" s="163">
        <f t="shared" si="53"/>
        <v>0.30951000000000001</v>
      </c>
      <c r="P114" s="163">
        <v>0</v>
      </c>
      <c r="Q114" s="163">
        <f t="shared" si="54"/>
        <v>0</v>
      </c>
      <c r="R114" s="163"/>
      <c r="S114" s="163"/>
      <c r="T114" s="164">
        <v>0.97799999999999998</v>
      </c>
      <c r="U114" s="163">
        <f t="shared" si="55"/>
        <v>60.06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126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>
        <v>93</v>
      </c>
      <c r="B115" s="160" t="s">
        <v>300</v>
      </c>
      <c r="C115" s="193" t="s">
        <v>301</v>
      </c>
      <c r="D115" s="162" t="s">
        <v>125</v>
      </c>
      <c r="E115" s="168">
        <v>41.84</v>
      </c>
      <c r="F115" s="170"/>
      <c r="G115" s="171">
        <f t="shared" si="49"/>
        <v>0</v>
      </c>
      <c r="H115" s="170"/>
      <c r="I115" s="171">
        <f t="shared" si="50"/>
        <v>0</v>
      </c>
      <c r="J115" s="170"/>
      <c r="K115" s="171">
        <f t="shared" si="51"/>
        <v>0</v>
      </c>
      <c r="L115" s="171">
        <v>21</v>
      </c>
      <c r="M115" s="171">
        <f t="shared" si="52"/>
        <v>0</v>
      </c>
      <c r="N115" s="163">
        <v>0</v>
      </c>
      <c r="O115" s="163">
        <f t="shared" si="53"/>
        <v>0</v>
      </c>
      <c r="P115" s="163">
        <v>0</v>
      </c>
      <c r="Q115" s="163">
        <f t="shared" si="54"/>
        <v>0</v>
      </c>
      <c r="R115" s="163"/>
      <c r="S115" s="163"/>
      <c r="T115" s="164">
        <v>0.03</v>
      </c>
      <c r="U115" s="163">
        <f t="shared" si="55"/>
        <v>1.26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126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54">
        <v>94</v>
      </c>
      <c r="B116" s="160" t="s">
        <v>302</v>
      </c>
      <c r="C116" s="193" t="s">
        <v>303</v>
      </c>
      <c r="D116" s="162" t="s">
        <v>125</v>
      </c>
      <c r="E116" s="168">
        <v>61.41</v>
      </c>
      <c r="F116" s="170"/>
      <c r="G116" s="171">
        <f t="shared" si="49"/>
        <v>0</v>
      </c>
      <c r="H116" s="170"/>
      <c r="I116" s="171">
        <f t="shared" si="50"/>
        <v>0</v>
      </c>
      <c r="J116" s="170"/>
      <c r="K116" s="171">
        <f t="shared" si="51"/>
        <v>0</v>
      </c>
      <c r="L116" s="171">
        <v>21</v>
      </c>
      <c r="M116" s="171">
        <f t="shared" si="52"/>
        <v>0</v>
      </c>
      <c r="N116" s="163">
        <v>1.1999999999999999E-3</v>
      </c>
      <c r="O116" s="163">
        <f t="shared" si="53"/>
        <v>7.3690000000000005E-2</v>
      </c>
      <c r="P116" s="163">
        <v>0</v>
      </c>
      <c r="Q116" s="163">
        <f t="shared" si="54"/>
        <v>0</v>
      </c>
      <c r="R116" s="163"/>
      <c r="S116" s="163"/>
      <c r="T116" s="164">
        <v>0</v>
      </c>
      <c r="U116" s="163">
        <f t="shared" si="55"/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126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95</v>
      </c>
      <c r="B117" s="160" t="s">
        <v>304</v>
      </c>
      <c r="C117" s="193" t="s">
        <v>305</v>
      </c>
      <c r="D117" s="162" t="s">
        <v>125</v>
      </c>
      <c r="E117" s="168">
        <v>69.762</v>
      </c>
      <c r="F117" s="170"/>
      <c r="G117" s="171">
        <f t="shared" si="49"/>
        <v>0</v>
      </c>
      <c r="H117" s="170"/>
      <c r="I117" s="171">
        <f t="shared" si="50"/>
        <v>0</v>
      </c>
      <c r="J117" s="170"/>
      <c r="K117" s="171">
        <f t="shared" si="51"/>
        <v>0</v>
      </c>
      <c r="L117" s="171">
        <v>21</v>
      </c>
      <c r="M117" s="171">
        <f t="shared" si="52"/>
        <v>0</v>
      </c>
      <c r="N117" s="163">
        <v>1.7999999999999999E-2</v>
      </c>
      <c r="O117" s="163">
        <f t="shared" si="53"/>
        <v>1.2557199999999999</v>
      </c>
      <c r="P117" s="163">
        <v>0</v>
      </c>
      <c r="Q117" s="163">
        <f t="shared" si="54"/>
        <v>0</v>
      </c>
      <c r="R117" s="163"/>
      <c r="S117" s="163"/>
      <c r="T117" s="164">
        <v>0</v>
      </c>
      <c r="U117" s="163">
        <f t="shared" si="55"/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269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96</v>
      </c>
      <c r="B118" s="160" t="s">
        <v>306</v>
      </c>
      <c r="C118" s="193" t="s">
        <v>307</v>
      </c>
      <c r="D118" s="162" t="s">
        <v>133</v>
      </c>
      <c r="E118" s="168">
        <v>20.100000000000001</v>
      </c>
      <c r="F118" s="170"/>
      <c r="G118" s="171">
        <f t="shared" si="49"/>
        <v>0</v>
      </c>
      <c r="H118" s="170"/>
      <c r="I118" s="171">
        <f t="shared" si="50"/>
        <v>0</v>
      </c>
      <c r="J118" s="170"/>
      <c r="K118" s="171">
        <f t="shared" si="51"/>
        <v>0</v>
      </c>
      <c r="L118" s="171">
        <v>21</v>
      </c>
      <c r="M118" s="171">
        <f t="shared" si="52"/>
        <v>0</v>
      </c>
      <c r="N118" s="163">
        <v>0</v>
      </c>
      <c r="O118" s="163">
        <f t="shared" si="53"/>
        <v>0</v>
      </c>
      <c r="P118" s="163">
        <v>0</v>
      </c>
      <c r="Q118" s="163">
        <f t="shared" si="54"/>
        <v>0</v>
      </c>
      <c r="R118" s="163"/>
      <c r="S118" s="163"/>
      <c r="T118" s="164">
        <v>0.154</v>
      </c>
      <c r="U118" s="163">
        <f t="shared" si="55"/>
        <v>3.1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126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54">
        <v>97</v>
      </c>
      <c r="B119" s="160" t="s">
        <v>308</v>
      </c>
      <c r="C119" s="193" t="s">
        <v>309</v>
      </c>
      <c r="D119" s="162" t="s">
        <v>133</v>
      </c>
      <c r="E119" s="168">
        <v>20.100000000000001</v>
      </c>
      <c r="F119" s="170"/>
      <c r="G119" s="171">
        <f t="shared" si="49"/>
        <v>0</v>
      </c>
      <c r="H119" s="170"/>
      <c r="I119" s="171">
        <f t="shared" si="50"/>
        <v>0</v>
      </c>
      <c r="J119" s="170"/>
      <c r="K119" s="171">
        <f t="shared" si="51"/>
        <v>0</v>
      </c>
      <c r="L119" s="171">
        <v>21</v>
      </c>
      <c r="M119" s="171">
        <f t="shared" si="52"/>
        <v>0</v>
      </c>
      <c r="N119" s="163">
        <v>3.2000000000000003E-4</v>
      </c>
      <c r="O119" s="163">
        <f t="shared" si="53"/>
        <v>6.43E-3</v>
      </c>
      <c r="P119" s="163">
        <v>0</v>
      </c>
      <c r="Q119" s="163">
        <f t="shared" si="54"/>
        <v>0</v>
      </c>
      <c r="R119" s="163"/>
      <c r="S119" s="163"/>
      <c r="T119" s="164">
        <v>0.23599999999999999</v>
      </c>
      <c r="U119" s="163">
        <f t="shared" si="55"/>
        <v>4.74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126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>
        <v>98</v>
      </c>
      <c r="B120" s="160" t="s">
        <v>310</v>
      </c>
      <c r="C120" s="193" t="s">
        <v>311</v>
      </c>
      <c r="D120" s="162" t="s">
        <v>133</v>
      </c>
      <c r="E120" s="168">
        <v>124.75</v>
      </c>
      <c r="F120" s="170"/>
      <c r="G120" s="171">
        <f t="shared" si="49"/>
        <v>0</v>
      </c>
      <c r="H120" s="170"/>
      <c r="I120" s="171">
        <f t="shared" si="50"/>
        <v>0</v>
      </c>
      <c r="J120" s="170"/>
      <c r="K120" s="171">
        <f t="shared" si="51"/>
        <v>0</v>
      </c>
      <c r="L120" s="171">
        <v>21</v>
      </c>
      <c r="M120" s="171">
        <f t="shared" si="52"/>
        <v>0</v>
      </c>
      <c r="N120" s="163">
        <v>4.0000000000000003E-5</v>
      </c>
      <c r="O120" s="163">
        <f t="shared" si="53"/>
        <v>4.9899999999999996E-3</v>
      </c>
      <c r="P120" s="163">
        <v>0</v>
      </c>
      <c r="Q120" s="163">
        <f t="shared" si="54"/>
        <v>0</v>
      </c>
      <c r="R120" s="163"/>
      <c r="S120" s="163"/>
      <c r="T120" s="164">
        <v>7.0000000000000007E-2</v>
      </c>
      <c r="U120" s="163">
        <f t="shared" si="55"/>
        <v>8.73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126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54">
        <v>99</v>
      </c>
      <c r="B121" s="160" t="s">
        <v>312</v>
      </c>
      <c r="C121" s="193" t="s">
        <v>313</v>
      </c>
      <c r="D121" s="162" t="s">
        <v>133</v>
      </c>
      <c r="E121" s="168">
        <v>4.7</v>
      </c>
      <c r="F121" s="170"/>
      <c r="G121" s="171">
        <f t="shared" si="49"/>
        <v>0</v>
      </c>
      <c r="H121" s="170"/>
      <c r="I121" s="171">
        <f t="shared" si="50"/>
        <v>0</v>
      </c>
      <c r="J121" s="170"/>
      <c r="K121" s="171">
        <f t="shared" si="51"/>
        <v>0</v>
      </c>
      <c r="L121" s="171">
        <v>21</v>
      </c>
      <c r="M121" s="171">
        <f t="shared" si="52"/>
        <v>0</v>
      </c>
      <c r="N121" s="163">
        <v>4.4000000000000002E-4</v>
      </c>
      <c r="O121" s="163">
        <f t="shared" si="53"/>
        <v>2.0699999999999998E-3</v>
      </c>
      <c r="P121" s="163">
        <v>0</v>
      </c>
      <c r="Q121" s="163">
        <f t="shared" si="54"/>
        <v>0</v>
      </c>
      <c r="R121" s="163"/>
      <c r="S121" s="163"/>
      <c r="T121" s="164">
        <v>0.15</v>
      </c>
      <c r="U121" s="163">
        <f t="shared" si="55"/>
        <v>0.71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126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ht="22.5" outlineLevel="1" x14ac:dyDescent="0.2">
      <c r="A122" s="154">
        <v>100</v>
      </c>
      <c r="B122" s="160" t="s">
        <v>314</v>
      </c>
      <c r="C122" s="193" t="s">
        <v>315</v>
      </c>
      <c r="D122" s="162" t="s">
        <v>139</v>
      </c>
      <c r="E122" s="168">
        <v>8</v>
      </c>
      <c r="F122" s="170"/>
      <c r="G122" s="171">
        <f t="shared" si="49"/>
        <v>0</v>
      </c>
      <c r="H122" s="170"/>
      <c r="I122" s="171">
        <f t="shared" si="50"/>
        <v>0</v>
      </c>
      <c r="J122" s="170"/>
      <c r="K122" s="171">
        <f t="shared" si="51"/>
        <v>0</v>
      </c>
      <c r="L122" s="171">
        <v>21</v>
      </c>
      <c r="M122" s="171">
        <f t="shared" si="52"/>
        <v>0</v>
      </c>
      <c r="N122" s="163">
        <v>1.58E-3</v>
      </c>
      <c r="O122" s="163">
        <f t="shared" si="53"/>
        <v>1.264E-2</v>
      </c>
      <c r="P122" s="163">
        <v>0</v>
      </c>
      <c r="Q122" s="163">
        <f t="shared" si="54"/>
        <v>0</v>
      </c>
      <c r="R122" s="163"/>
      <c r="S122" s="163"/>
      <c r="T122" s="164">
        <v>0.14000000000000001</v>
      </c>
      <c r="U122" s="163">
        <f t="shared" si="55"/>
        <v>1.1200000000000001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126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54">
        <v>101</v>
      </c>
      <c r="B123" s="160" t="s">
        <v>316</v>
      </c>
      <c r="C123" s="193" t="s">
        <v>317</v>
      </c>
      <c r="D123" s="162" t="s">
        <v>139</v>
      </c>
      <c r="E123" s="168">
        <v>8</v>
      </c>
      <c r="F123" s="170"/>
      <c r="G123" s="171">
        <f t="shared" si="49"/>
        <v>0</v>
      </c>
      <c r="H123" s="170"/>
      <c r="I123" s="171">
        <f t="shared" si="50"/>
        <v>0</v>
      </c>
      <c r="J123" s="170"/>
      <c r="K123" s="171">
        <f t="shared" si="51"/>
        <v>0</v>
      </c>
      <c r="L123" s="171">
        <v>21</v>
      </c>
      <c r="M123" s="171">
        <f t="shared" si="52"/>
        <v>0</v>
      </c>
      <c r="N123" s="163">
        <v>8.5199999999999998E-3</v>
      </c>
      <c r="O123" s="163">
        <f t="shared" si="53"/>
        <v>6.8159999999999998E-2</v>
      </c>
      <c r="P123" s="163">
        <v>0</v>
      </c>
      <c r="Q123" s="163">
        <f t="shared" si="54"/>
        <v>0</v>
      </c>
      <c r="R123" s="163"/>
      <c r="S123" s="163"/>
      <c r="T123" s="164">
        <v>0.3</v>
      </c>
      <c r="U123" s="163">
        <f t="shared" si="55"/>
        <v>2.4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126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54">
        <v>102</v>
      </c>
      <c r="B124" s="160" t="s">
        <v>318</v>
      </c>
      <c r="C124" s="193" t="s">
        <v>319</v>
      </c>
      <c r="D124" s="162" t="s">
        <v>139</v>
      </c>
      <c r="E124" s="168">
        <v>4</v>
      </c>
      <c r="F124" s="170"/>
      <c r="G124" s="171">
        <f t="shared" si="49"/>
        <v>0</v>
      </c>
      <c r="H124" s="170"/>
      <c r="I124" s="171">
        <f t="shared" si="50"/>
        <v>0</v>
      </c>
      <c r="J124" s="170"/>
      <c r="K124" s="171">
        <f t="shared" si="51"/>
        <v>0</v>
      </c>
      <c r="L124" s="171">
        <v>21</v>
      </c>
      <c r="M124" s="171">
        <f t="shared" si="52"/>
        <v>0</v>
      </c>
      <c r="N124" s="163">
        <v>1.447E-2</v>
      </c>
      <c r="O124" s="163">
        <f t="shared" si="53"/>
        <v>5.7880000000000001E-2</v>
      </c>
      <c r="P124" s="163">
        <v>0</v>
      </c>
      <c r="Q124" s="163">
        <f t="shared" si="54"/>
        <v>0</v>
      </c>
      <c r="R124" s="163"/>
      <c r="S124" s="163"/>
      <c r="T124" s="164">
        <v>0.21</v>
      </c>
      <c r="U124" s="163">
        <f t="shared" si="55"/>
        <v>0.84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126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103</v>
      </c>
      <c r="B125" s="160" t="s">
        <v>320</v>
      </c>
      <c r="C125" s="193" t="s">
        <v>321</v>
      </c>
      <c r="D125" s="162" t="s">
        <v>227</v>
      </c>
      <c r="E125" s="168">
        <v>1.8029999999999999</v>
      </c>
      <c r="F125" s="170"/>
      <c r="G125" s="171">
        <f t="shared" si="49"/>
        <v>0</v>
      </c>
      <c r="H125" s="170"/>
      <c r="I125" s="171">
        <f t="shared" si="50"/>
        <v>0</v>
      </c>
      <c r="J125" s="170"/>
      <c r="K125" s="171">
        <f t="shared" si="51"/>
        <v>0</v>
      </c>
      <c r="L125" s="171">
        <v>21</v>
      </c>
      <c r="M125" s="171">
        <f t="shared" si="52"/>
        <v>0</v>
      </c>
      <c r="N125" s="163">
        <v>0</v>
      </c>
      <c r="O125" s="163">
        <f t="shared" si="53"/>
        <v>0</v>
      </c>
      <c r="P125" s="163">
        <v>0</v>
      </c>
      <c r="Q125" s="163">
        <f t="shared" si="54"/>
        <v>0</v>
      </c>
      <c r="R125" s="163"/>
      <c r="S125" s="163"/>
      <c r="T125" s="164">
        <v>1.2649999999999999</v>
      </c>
      <c r="U125" s="163">
        <f t="shared" si="55"/>
        <v>2.2799999999999998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126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x14ac:dyDescent="0.2">
      <c r="A126" s="155" t="s">
        <v>121</v>
      </c>
      <c r="B126" s="161" t="s">
        <v>82</v>
      </c>
      <c r="C126" s="194" t="s">
        <v>83</v>
      </c>
      <c r="D126" s="165"/>
      <c r="E126" s="169"/>
      <c r="F126" s="172"/>
      <c r="G126" s="172">
        <f>SUMIF(AE127:AE128,"&lt;&gt;NOR",G127:G128)</f>
        <v>0</v>
      </c>
      <c r="H126" s="172"/>
      <c r="I126" s="172">
        <f>SUM(I127:I128)</f>
        <v>0</v>
      </c>
      <c r="J126" s="172"/>
      <c r="K126" s="172">
        <f>SUM(K127:K128)</f>
        <v>0</v>
      </c>
      <c r="L126" s="172"/>
      <c r="M126" s="172">
        <f>SUM(M127:M128)</f>
        <v>0</v>
      </c>
      <c r="N126" s="166"/>
      <c r="O126" s="166">
        <f>SUM(O127:O128)</f>
        <v>0</v>
      </c>
      <c r="P126" s="166"/>
      <c r="Q126" s="166">
        <f>SUM(Q127:Q128)</f>
        <v>1.025E-2</v>
      </c>
      <c r="R126" s="166"/>
      <c r="S126" s="166"/>
      <c r="T126" s="167"/>
      <c r="U126" s="166">
        <f>SUM(U127:U128)</f>
        <v>3.07</v>
      </c>
      <c r="AE126" t="s">
        <v>122</v>
      </c>
    </row>
    <row r="127" spans="1:60" ht="22.5" outlineLevel="1" x14ac:dyDescent="0.2">
      <c r="A127" s="154">
        <v>104</v>
      </c>
      <c r="B127" s="160" t="s">
        <v>322</v>
      </c>
      <c r="C127" s="193" t="s">
        <v>323</v>
      </c>
      <c r="D127" s="162" t="s">
        <v>133</v>
      </c>
      <c r="E127" s="168">
        <v>15.4</v>
      </c>
      <c r="F127" s="170"/>
      <c r="G127" s="171">
        <f>ROUND(E127*F127,2)</f>
        <v>0</v>
      </c>
      <c r="H127" s="170"/>
      <c r="I127" s="171">
        <f>ROUND(E127*H127,2)</f>
        <v>0</v>
      </c>
      <c r="J127" s="170"/>
      <c r="K127" s="171">
        <f>ROUND(E127*J127,2)</f>
        <v>0</v>
      </c>
      <c r="L127" s="171">
        <v>21</v>
      </c>
      <c r="M127" s="171">
        <f>G127*(1+L127/100)</f>
        <v>0</v>
      </c>
      <c r="N127" s="163">
        <v>0</v>
      </c>
      <c r="O127" s="163">
        <f>ROUND(E127*N127,5)</f>
        <v>0</v>
      </c>
      <c r="P127" s="163">
        <v>8.0000000000000007E-5</v>
      </c>
      <c r="Q127" s="163">
        <f>ROUND(E127*P127,5)</f>
        <v>1.23E-3</v>
      </c>
      <c r="R127" s="163"/>
      <c r="S127" s="163"/>
      <c r="T127" s="164">
        <v>3.5000000000000003E-2</v>
      </c>
      <c r="U127" s="163">
        <f>ROUND(E127*T127,2)</f>
        <v>0.54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126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54">
        <v>105</v>
      </c>
      <c r="B128" s="160" t="s">
        <v>324</v>
      </c>
      <c r="C128" s="193" t="s">
        <v>325</v>
      </c>
      <c r="D128" s="162" t="s">
        <v>125</v>
      </c>
      <c r="E128" s="168">
        <v>9.02</v>
      </c>
      <c r="F128" s="170"/>
      <c r="G128" s="171">
        <f>ROUND(E128*F128,2)</f>
        <v>0</v>
      </c>
      <c r="H128" s="170"/>
      <c r="I128" s="171">
        <f>ROUND(E128*H128,2)</f>
        <v>0</v>
      </c>
      <c r="J128" s="170"/>
      <c r="K128" s="171">
        <f>ROUND(E128*J128,2)</f>
        <v>0</v>
      </c>
      <c r="L128" s="171">
        <v>21</v>
      </c>
      <c r="M128" s="171">
        <f>G128*(1+L128/100)</f>
        <v>0</v>
      </c>
      <c r="N128" s="163">
        <v>0</v>
      </c>
      <c r="O128" s="163">
        <f>ROUND(E128*N128,5)</f>
        <v>0</v>
      </c>
      <c r="P128" s="163">
        <v>1E-3</v>
      </c>
      <c r="Q128" s="163">
        <f>ROUND(E128*P128,5)</f>
        <v>9.0200000000000002E-3</v>
      </c>
      <c r="R128" s="163"/>
      <c r="S128" s="163"/>
      <c r="T128" s="164">
        <v>0.28100000000000003</v>
      </c>
      <c r="U128" s="163">
        <f>ROUND(E128*T128,2)</f>
        <v>2.5299999999999998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126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55" t="s">
        <v>121</v>
      </c>
      <c r="B129" s="161" t="s">
        <v>84</v>
      </c>
      <c r="C129" s="194" t="s">
        <v>85</v>
      </c>
      <c r="D129" s="165"/>
      <c r="E129" s="169"/>
      <c r="F129" s="172"/>
      <c r="G129" s="172">
        <f>SUMIF(AE130:AE144,"&lt;&gt;NOR",G130:G144)</f>
        <v>0</v>
      </c>
      <c r="H129" s="172"/>
      <c r="I129" s="172">
        <f>SUM(I130:I144)</f>
        <v>0</v>
      </c>
      <c r="J129" s="172"/>
      <c r="K129" s="172">
        <f>SUM(K130:K144)</f>
        <v>0</v>
      </c>
      <c r="L129" s="172"/>
      <c r="M129" s="172">
        <f>SUM(M130:M144)</f>
        <v>0</v>
      </c>
      <c r="N129" s="166"/>
      <c r="O129" s="166">
        <f>SUM(O130:O144)</f>
        <v>3.7765400000000002</v>
      </c>
      <c r="P129" s="166"/>
      <c r="Q129" s="166">
        <f>SUM(Q130:Q144)</f>
        <v>0</v>
      </c>
      <c r="R129" s="166"/>
      <c r="S129" s="166"/>
      <c r="T129" s="167"/>
      <c r="U129" s="166">
        <f>SUM(U130:U144)</f>
        <v>424.25000000000006</v>
      </c>
      <c r="AE129" t="s">
        <v>122</v>
      </c>
    </row>
    <row r="130" spans="1:60" outlineLevel="1" x14ac:dyDescent="0.2">
      <c r="A130" s="154">
        <v>106</v>
      </c>
      <c r="B130" s="160" t="s">
        <v>326</v>
      </c>
      <c r="C130" s="193" t="s">
        <v>327</v>
      </c>
      <c r="D130" s="162" t="s">
        <v>125</v>
      </c>
      <c r="E130" s="168">
        <v>237.34800000000001</v>
      </c>
      <c r="F130" s="170"/>
      <c r="G130" s="171">
        <f t="shared" ref="G130:G144" si="56">ROUND(E130*F130,2)</f>
        <v>0</v>
      </c>
      <c r="H130" s="170"/>
      <c r="I130" s="171">
        <f t="shared" ref="I130:I144" si="57">ROUND(E130*H130,2)</f>
        <v>0</v>
      </c>
      <c r="J130" s="170"/>
      <c r="K130" s="171">
        <f t="shared" ref="K130:K144" si="58">ROUND(E130*J130,2)</f>
        <v>0</v>
      </c>
      <c r="L130" s="171">
        <v>21</v>
      </c>
      <c r="M130" s="171">
        <f t="shared" ref="M130:M144" si="59">G130*(1+L130/100)</f>
        <v>0</v>
      </c>
      <c r="N130" s="163">
        <v>2.1000000000000001E-4</v>
      </c>
      <c r="O130" s="163">
        <f t="shared" ref="O130:O144" si="60">ROUND(E130*N130,5)</f>
        <v>4.9840000000000002E-2</v>
      </c>
      <c r="P130" s="163">
        <v>0</v>
      </c>
      <c r="Q130" s="163">
        <f t="shared" ref="Q130:Q144" si="61">ROUND(E130*P130,5)</f>
        <v>0</v>
      </c>
      <c r="R130" s="163"/>
      <c r="S130" s="163"/>
      <c r="T130" s="164">
        <v>0.05</v>
      </c>
      <c r="U130" s="163">
        <f t="shared" ref="U130:U144" si="62">ROUND(E130*T130,2)</f>
        <v>11.87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126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107</v>
      </c>
      <c r="B131" s="160" t="s">
        <v>328</v>
      </c>
      <c r="C131" s="193" t="s">
        <v>329</v>
      </c>
      <c r="D131" s="162" t="s">
        <v>125</v>
      </c>
      <c r="E131" s="168">
        <v>229.26300000000001</v>
      </c>
      <c r="F131" s="170"/>
      <c r="G131" s="171">
        <f t="shared" si="56"/>
        <v>0</v>
      </c>
      <c r="H131" s="170"/>
      <c r="I131" s="171">
        <f t="shared" si="57"/>
        <v>0</v>
      </c>
      <c r="J131" s="170"/>
      <c r="K131" s="171">
        <f t="shared" si="58"/>
        <v>0</v>
      </c>
      <c r="L131" s="171">
        <v>21</v>
      </c>
      <c r="M131" s="171">
        <f t="shared" si="59"/>
        <v>0</v>
      </c>
      <c r="N131" s="163">
        <v>0</v>
      </c>
      <c r="O131" s="163">
        <f t="shared" si="60"/>
        <v>0</v>
      </c>
      <c r="P131" s="163">
        <v>0</v>
      </c>
      <c r="Q131" s="163">
        <f t="shared" si="61"/>
        <v>0</v>
      </c>
      <c r="R131" s="163"/>
      <c r="S131" s="163"/>
      <c r="T131" s="164">
        <v>1.27</v>
      </c>
      <c r="U131" s="163">
        <f t="shared" si="62"/>
        <v>291.16000000000003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126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108</v>
      </c>
      <c r="B132" s="160" t="s">
        <v>330</v>
      </c>
      <c r="C132" s="193" t="s">
        <v>331</v>
      </c>
      <c r="D132" s="162" t="s">
        <v>133</v>
      </c>
      <c r="E132" s="168">
        <v>51.38</v>
      </c>
      <c r="F132" s="170"/>
      <c r="G132" s="171">
        <f t="shared" si="56"/>
        <v>0</v>
      </c>
      <c r="H132" s="170"/>
      <c r="I132" s="171">
        <f t="shared" si="57"/>
        <v>0</v>
      </c>
      <c r="J132" s="170"/>
      <c r="K132" s="171">
        <f t="shared" si="58"/>
        <v>0</v>
      </c>
      <c r="L132" s="171">
        <v>21</v>
      </c>
      <c r="M132" s="171">
        <f t="shared" si="59"/>
        <v>0</v>
      </c>
      <c r="N132" s="163">
        <v>0</v>
      </c>
      <c r="O132" s="163">
        <f t="shared" si="60"/>
        <v>0</v>
      </c>
      <c r="P132" s="163">
        <v>0</v>
      </c>
      <c r="Q132" s="163">
        <f t="shared" si="61"/>
        <v>0</v>
      </c>
      <c r="R132" s="163"/>
      <c r="S132" s="163"/>
      <c r="T132" s="164">
        <v>0.56999999999999995</v>
      </c>
      <c r="U132" s="163">
        <f t="shared" si="62"/>
        <v>29.29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126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109</v>
      </c>
      <c r="B133" s="160" t="s">
        <v>332</v>
      </c>
      <c r="C133" s="193" t="s">
        <v>333</v>
      </c>
      <c r="D133" s="162" t="s">
        <v>133</v>
      </c>
      <c r="E133" s="168">
        <v>64.95</v>
      </c>
      <c r="F133" s="170"/>
      <c r="G133" s="171">
        <f t="shared" si="56"/>
        <v>0</v>
      </c>
      <c r="H133" s="170"/>
      <c r="I133" s="171">
        <f t="shared" si="57"/>
        <v>0</v>
      </c>
      <c r="J133" s="170"/>
      <c r="K133" s="171">
        <f t="shared" si="58"/>
        <v>0</v>
      </c>
      <c r="L133" s="171">
        <v>21</v>
      </c>
      <c r="M133" s="171">
        <f t="shared" si="59"/>
        <v>0</v>
      </c>
      <c r="N133" s="163">
        <v>0</v>
      </c>
      <c r="O133" s="163">
        <f t="shared" si="60"/>
        <v>0</v>
      </c>
      <c r="P133" s="163">
        <v>0</v>
      </c>
      <c r="Q133" s="163">
        <f t="shared" si="61"/>
        <v>0</v>
      </c>
      <c r="R133" s="163"/>
      <c r="S133" s="163"/>
      <c r="T133" s="164">
        <v>0.61599999999999999</v>
      </c>
      <c r="U133" s="163">
        <f t="shared" si="62"/>
        <v>40.01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126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ht="22.5" outlineLevel="1" x14ac:dyDescent="0.2">
      <c r="A134" s="154">
        <v>110</v>
      </c>
      <c r="B134" s="160" t="s">
        <v>334</v>
      </c>
      <c r="C134" s="193" t="s">
        <v>335</v>
      </c>
      <c r="D134" s="162" t="s">
        <v>133</v>
      </c>
      <c r="E134" s="168">
        <v>6.9</v>
      </c>
      <c r="F134" s="170"/>
      <c r="G134" s="171">
        <f t="shared" si="56"/>
        <v>0</v>
      </c>
      <c r="H134" s="170"/>
      <c r="I134" s="171">
        <f t="shared" si="57"/>
        <v>0</v>
      </c>
      <c r="J134" s="170"/>
      <c r="K134" s="171">
        <f t="shared" si="58"/>
        <v>0</v>
      </c>
      <c r="L134" s="171">
        <v>21</v>
      </c>
      <c r="M134" s="171">
        <f t="shared" si="59"/>
        <v>0</v>
      </c>
      <c r="N134" s="163">
        <v>0</v>
      </c>
      <c r="O134" s="163">
        <f t="shared" si="60"/>
        <v>0</v>
      </c>
      <c r="P134" s="163">
        <v>0</v>
      </c>
      <c r="Q134" s="163">
        <f t="shared" si="61"/>
        <v>0</v>
      </c>
      <c r="R134" s="163"/>
      <c r="S134" s="163"/>
      <c r="T134" s="164">
        <v>0.49</v>
      </c>
      <c r="U134" s="163">
        <f t="shared" si="62"/>
        <v>3.38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126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ht="22.5" outlineLevel="1" x14ac:dyDescent="0.2">
      <c r="A135" s="154">
        <v>111</v>
      </c>
      <c r="B135" s="160" t="s">
        <v>336</v>
      </c>
      <c r="C135" s="193" t="s">
        <v>337</v>
      </c>
      <c r="D135" s="162" t="s">
        <v>133</v>
      </c>
      <c r="E135" s="168">
        <v>11.1</v>
      </c>
      <c r="F135" s="170"/>
      <c r="G135" s="171">
        <f t="shared" si="56"/>
        <v>0</v>
      </c>
      <c r="H135" s="170"/>
      <c r="I135" s="171">
        <f t="shared" si="57"/>
        <v>0</v>
      </c>
      <c r="J135" s="170"/>
      <c r="K135" s="171">
        <f t="shared" si="58"/>
        <v>0</v>
      </c>
      <c r="L135" s="171">
        <v>21</v>
      </c>
      <c r="M135" s="171">
        <f t="shared" si="59"/>
        <v>0</v>
      </c>
      <c r="N135" s="163">
        <v>0</v>
      </c>
      <c r="O135" s="163">
        <f t="shared" si="60"/>
        <v>0</v>
      </c>
      <c r="P135" s="163">
        <v>0</v>
      </c>
      <c r="Q135" s="163">
        <f t="shared" si="61"/>
        <v>0</v>
      </c>
      <c r="R135" s="163"/>
      <c r="S135" s="163"/>
      <c r="T135" s="164">
        <v>0.53400000000000003</v>
      </c>
      <c r="U135" s="163">
        <f t="shared" si="62"/>
        <v>5.93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126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112</v>
      </c>
      <c r="B136" s="160" t="s">
        <v>338</v>
      </c>
      <c r="C136" s="193" t="s">
        <v>339</v>
      </c>
      <c r="D136" s="162" t="s">
        <v>125</v>
      </c>
      <c r="E136" s="168">
        <v>229.26300000000001</v>
      </c>
      <c r="F136" s="170"/>
      <c r="G136" s="171">
        <f t="shared" si="56"/>
        <v>0</v>
      </c>
      <c r="H136" s="170"/>
      <c r="I136" s="171">
        <f t="shared" si="57"/>
        <v>0</v>
      </c>
      <c r="J136" s="170"/>
      <c r="K136" s="171">
        <f t="shared" si="58"/>
        <v>0</v>
      </c>
      <c r="L136" s="171">
        <v>21</v>
      </c>
      <c r="M136" s="171">
        <f t="shared" si="59"/>
        <v>0</v>
      </c>
      <c r="N136" s="163">
        <v>0</v>
      </c>
      <c r="O136" s="163">
        <f t="shared" si="60"/>
        <v>0</v>
      </c>
      <c r="P136" s="163">
        <v>0</v>
      </c>
      <c r="Q136" s="163">
        <f t="shared" si="61"/>
        <v>0</v>
      </c>
      <c r="R136" s="163"/>
      <c r="S136" s="163"/>
      <c r="T136" s="164">
        <v>0.1</v>
      </c>
      <c r="U136" s="163">
        <f t="shared" si="62"/>
        <v>22.93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126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>
        <v>113</v>
      </c>
      <c r="B137" s="160" t="s">
        <v>340</v>
      </c>
      <c r="C137" s="193" t="s">
        <v>341</v>
      </c>
      <c r="D137" s="162" t="s">
        <v>125</v>
      </c>
      <c r="E137" s="168">
        <v>237.34800000000001</v>
      </c>
      <c r="F137" s="170"/>
      <c r="G137" s="171">
        <f t="shared" si="56"/>
        <v>0</v>
      </c>
      <c r="H137" s="170"/>
      <c r="I137" s="171">
        <f t="shared" si="57"/>
        <v>0</v>
      </c>
      <c r="J137" s="170"/>
      <c r="K137" s="171">
        <f t="shared" si="58"/>
        <v>0</v>
      </c>
      <c r="L137" s="171">
        <v>21</v>
      </c>
      <c r="M137" s="171">
        <f t="shared" si="59"/>
        <v>0</v>
      </c>
      <c r="N137" s="163">
        <v>5.9999999999999995E-4</v>
      </c>
      <c r="O137" s="163">
        <f t="shared" si="60"/>
        <v>0.14241000000000001</v>
      </c>
      <c r="P137" s="163">
        <v>0</v>
      </c>
      <c r="Q137" s="163">
        <f t="shared" si="61"/>
        <v>0</v>
      </c>
      <c r="R137" s="163"/>
      <c r="S137" s="163"/>
      <c r="T137" s="164">
        <v>0</v>
      </c>
      <c r="U137" s="163">
        <f t="shared" si="62"/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126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ht="22.5" outlineLevel="1" x14ac:dyDescent="0.2">
      <c r="A138" s="154">
        <v>114</v>
      </c>
      <c r="B138" s="160" t="s">
        <v>342</v>
      </c>
      <c r="C138" s="193" t="s">
        <v>343</v>
      </c>
      <c r="D138" s="162" t="s">
        <v>133</v>
      </c>
      <c r="E138" s="168">
        <v>114.96</v>
      </c>
      <c r="F138" s="170"/>
      <c r="G138" s="171">
        <f t="shared" si="56"/>
        <v>0</v>
      </c>
      <c r="H138" s="170"/>
      <c r="I138" s="171">
        <f t="shared" si="57"/>
        <v>0</v>
      </c>
      <c r="J138" s="170"/>
      <c r="K138" s="171">
        <f t="shared" si="58"/>
        <v>0</v>
      </c>
      <c r="L138" s="171">
        <v>21</v>
      </c>
      <c r="M138" s="171">
        <f t="shared" si="59"/>
        <v>0</v>
      </c>
      <c r="N138" s="163">
        <v>0</v>
      </c>
      <c r="O138" s="163">
        <f t="shared" si="60"/>
        <v>0</v>
      </c>
      <c r="P138" s="163">
        <v>0</v>
      </c>
      <c r="Q138" s="163">
        <f t="shared" si="61"/>
        <v>0</v>
      </c>
      <c r="R138" s="163"/>
      <c r="S138" s="163"/>
      <c r="T138" s="164">
        <v>0.12</v>
      </c>
      <c r="U138" s="163">
        <f t="shared" si="62"/>
        <v>13.8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126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>
        <v>115</v>
      </c>
      <c r="B139" s="160" t="s">
        <v>344</v>
      </c>
      <c r="C139" s="193" t="s">
        <v>345</v>
      </c>
      <c r="D139" s="162" t="s">
        <v>133</v>
      </c>
      <c r="E139" s="168">
        <v>71.17</v>
      </c>
      <c r="F139" s="170"/>
      <c r="G139" s="171">
        <f t="shared" si="56"/>
        <v>0</v>
      </c>
      <c r="H139" s="170"/>
      <c r="I139" s="171">
        <f t="shared" si="57"/>
        <v>0</v>
      </c>
      <c r="J139" s="170"/>
      <c r="K139" s="171">
        <f t="shared" si="58"/>
        <v>0</v>
      </c>
      <c r="L139" s="171">
        <v>21</v>
      </c>
      <c r="M139" s="171">
        <f t="shared" si="59"/>
        <v>0</v>
      </c>
      <c r="N139" s="163">
        <v>2.2000000000000001E-4</v>
      </c>
      <c r="O139" s="163">
        <f t="shared" si="60"/>
        <v>1.566E-2</v>
      </c>
      <c r="P139" s="163">
        <v>0</v>
      </c>
      <c r="Q139" s="163">
        <f t="shared" si="61"/>
        <v>0</v>
      </c>
      <c r="R139" s="163"/>
      <c r="S139" s="163"/>
      <c r="T139" s="164">
        <v>0</v>
      </c>
      <c r="U139" s="163">
        <f t="shared" si="62"/>
        <v>0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269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116</v>
      </c>
      <c r="B140" s="160" t="s">
        <v>346</v>
      </c>
      <c r="C140" s="193" t="s">
        <v>347</v>
      </c>
      <c r="D140" s="162" t="s">
        <v>133</v>
      </c>
      <c r="E140" s="168">
        <v>55.286000000000001</v>
      </c>
      <c r="F140" s="170"/>
      <c r="G140" s="171">
        <f t="shared" si="56"/>
        <v>0</v>
      </c>
      <c r="H140" s="170"/>
      <c r="I140" s="171">
        <f t="shared" si="57"/>
        <v>0</v>
      </c>
      <c r="J140" s="170"/>
      <c r="K140" s="171">
        <f t="shared" si="58"/>
        <v>0</v>
      </c>
      <c r="L140" s="171">
        <v>21</v>
      </c>
      <c r="M140" s="171">
        <f t="shared" si="59"/>
        <v>0</v>
      </c>
      <c r="N140" s="163">
        <v>2.2000000000000001E-4</v>
      </c>
      <c r="O140" s="163">
        <f t="shared" si="60"/>
        <v>1.2160000000000001E-2</v>
      </c>
      <c r="P140" s="163">
        <v>0</v>
      </c>
      <c r="Q140" s="163">
        <f t="shared" si="61"/>
        <v>0</v>
      </c>
      <c r="R140" s="163"/>
      <c r="S140" s="163"/>
      <c r="T140" s="164">
        <v>0</v>
      </c>
      <c r="U140" s="163">
        <f t="shared" si="62"/>
        <v>0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269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54">
        <v>117</v>
      </c>
      <c r="B141" s="160" t="s">
        <v>348</v>
      </c>
      <c r="C141" s="193" t="s">
        <v>349</v>
      </c>
      <c r="D141" s="162" t="s">
        <v>133</v>
      </c>
      <c r="E141" s="168">
        <v>191.81</v>
      </c>
      <c r="F141" s="170"/>
      <c r="G141" s="171">
        <f t="shared" si="56"/>
        <v>0</v>
      </c>
      <c r="H141" s="170"/>
      <c r="I141" s="171">
        <f t="shared" si="57"/>
        <v>0</v>
      </c>
      <c r="J141" s="170"/>
      <c r="K141" s="171">
        <f t="shared" si="58"/>
        <v>0</v>
      </c>
      <c r="L141" s="171">
        <v>21</v>
      </c>
      <c r="M141" s="171">
        <f t="shared" si="59"/>
        <v>0</v>
      </c>
      <c r="N141" s="163">
        <v>3.0000000000000001E-5</v>
      </c>
      <c r="O141" s="163">
        <f t="shared" si="60"/>
        <v>5.7499999999999999E-3</v>
      </c>
      <c r="P141" s="163">
        <v>0</v>
      </c>
      <c r="Q141" s="163">
        <f t="shared" si="61"/>
        <v>0</v>
      </c>
      <c r="R141" s="163"/>
      <c r="S141" s="163"/>
      <c r="T141" s="164">
        <v>0</v>
      </c>
      <c r="U141" s="163">
        <f t="shared" si="62"/>
        <v>0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126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54">
        <v>118</v>
      </c>
      <c r="B142" s="160" t="s">
        <v>350</v>
      </c>
      <c r="C142" s="193" t="s">
        <v>351</v>
      </c>
      <c r="D142" s="162" t="s">
        <v>125</v>
      </c>
      <c r="E142" s="168">
        <v>3.33</v>
      </c>
      <c r="F142" s="170"/>
      <c r="G142" s="171">
        <f t="shared" si="56"/>
        <v>0</v>
      </c>
      <c r="H142" s="170"/>
      <c r="I142" s="171">
        <f t="shared" si="57"/>
        <v>0</v>
      </c>
      <c r="J142" s="170"/>
      <c r="K142" s="171">
        <f t="shared" si="58"/>
        <v>0</v>
      </c>
      <c r="L142" s="171">
        <v>21</v>
      </c>
      <c r="M142" s="171">
        <f t="shared" si="59"/>
        <v>0</v>
      </c>
      <c r="N142" s="163">
        <v>0</v>
      </c>
      <c r="O142" s="163">
        <f t="shared" si="60"/>
        <v>0</v>
      </c>
      <c r="P142" s="163">
        <v>0</v>
      </c>
      <c r="Q142" s="163">
        <f t="shared" si="61"/>
        <v>0</v>
      </c>
      <c r="R142" s="163"/>
      <c r="S142" s="163"/>
      <c r="T142" s="164">
        <v>0.33</v>
      </c>
      <c r="U142" s="163">
        <f t="shared" si="62"/>
        <v>1.1000000000000001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126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119</v>
      </c>
      <c r="B143" s="160" t="s">
        <v>352</v>
      </c>
      <c r="C143" s="193" t="s">
        <v>353</v>
      </c>
      <c r="D143" s="162" t="s">
        <v>125</v>
      </c>
      <c r="E143" s="168">
        <v>261.08199999999999</v>
      </c>
      <c r="F143" s="170"/>
      <c r="G143" s="171">
        <f t="shared" si="56"/>
        <v>0</v>
      </c>
      <c r="H143" s="170"/>
      <c r="I143" s="171">
        <f t="shared" si="57"/>
        <v>0</v>
      </c>
      <c r="J143" s="170"/>
      <c r="K143" s="171">
        <f t="shared" si="58"/>
        <v>0</v>
      </c>
      <c r="L143" s="171">
        <v>21</v>
      </c>
      <c r="M143" s="171">
        <f t="shared" si="59"/>
        <v>0</v>
      </c>
      <c r="N143" s="163">
        <v>1.3599999999999999E-2</v>
      </c>
      <c r="O143" s="163">
        <f t="shared" si="60"/>
        <v>3.5507200000000001</v>
      </c>
      <c r="P143" s="163">
        <v>0</v>
      </c>
      <c r="Q143" s="163">
        <f t="shared" si="61"/>
        <v>0</v>
      </c>
      <c r="R143" s="163"/>
      <c r="S143" s="163"/>
      <c r="T143" s="164">
        <v>0</v>
      </c>
      <c r="U143" s="163">
        <f t="shared" si="62"/>
        <v>0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269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120</v>
      </c>
      <c r="B144" s="160" t="s">
        <v>354</v>
      </c>
      <c r="C144" s="193" t="s">
        <v>355</v>
      </c>
      <c r="D144" s="162" t="s">
        <v>227</v>
      </c>
      <c r="E144" s="168">
        <v>3.7759999999999998</v>
      </c>
      <c r="F144" s="170"/>
      <c r="G144" s="171">
        <f t="shared" si="56"/>
        <v>0</v>
      </c>
      <c r="H144" s="170"/>
      <c r="I144" s="171">
        <f t="shared" si="57"/>
        <v>0</v>
      </c>
      <c r="J144" s="170"/>
      <c r="K144" s="171">
        <f t="shared" si="58"/>
        <v>0</v>
      </c>
      <c r="L144" s="171">
        <v>21</v>
      </c>
      <c r="M144" s="171">
        <f t="shared" si="59"/>
        <v>0</v>
      </c>
      <c r="N144" s="163">
        <v>0</v>
      </c>
      <c r="O144" s="163">
        <f t="shared" si="60"/>
        <v>0</v>
      </c>
      <c r="P144" s="163">
        <v>0</v>
      </c>
      <c r="Q144" s="163">
        <f t="shared" si="61"/>
        <v>0</v>
      </c>
      <c r="R144" s="163"/>
      <c r="S144" s="163"/>
      <c r="T144" s="164">
        <v>1.2649999999999999</v>
      </c>
      <c r="U144" s="163">
        <f t="shared" si="62"/>
        <v>4.78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126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55" t="s">
        <v>121</v>
      </c>
      <c r="B145" s="161" t="s">
        <v>86</v>
      </c>
      <c r="C145" s="194" t="s">
        <v>87</v>
      </c>
      <c r="D145" s="165"/>
      <c r="E145" s="169"/>
      <c r="F145" s="172"/>
      <c r="G145" s="172">
        <f>SUMIF(AE146:AE147,"&lt;&gt;NOR",G146:G147)</f>
        <v>0</v>
      </c>
      <c r="H145" s="172"/>
      <c r="I145" s="172">
        <f>SUM(I146:I147)</f>
        <v>0</v>
      </c>
      <c r="J145" s="172"/>
      <c r="K145" s="172">
        <f>SUM(K146:K147)</f>
        <v>0</v>
      </c>
      <c r="L145" s="172"/>
      <c r="M145" s="172">
        <f>SUM(M146:M147)</f>
        <v>0</v>
      </c>
      <c r="N145" s="166"/>
      <c r="O145" s="166">
        <f>SUM(O146:O147)</f>
        <v>1.124E-2</v>
      </c>
      <c r="P145" s="166"/>
      <c r="Q145" s="166">
        <f>SUM(Q146:Q147)</f>
        <v>0</v>
      </c>
      <c r="R145" s="166"/>
      <c r="S145" s="166"/>
      <c r="T145" s="167"/>
      <c r="U145" s="166">
        <f>SUM(U146:U147)</f>
        <v>14.46</v>
      </c>
      <c r="AE145" t="s">
        <v>122</v>
      </c>
    </row>
    <row r="146" spans="1:60" ht="22.5" outlineLevel="1" x14ac:dyDescent="0.2">
      <c r="A146" s="154">
        <v>121</v>
      </c>
      <c r="B146" s="160" t="s">
        <v>356</v>
      </c>
      <c r="C146" s="193" t="s">
        <v>357</v>
      </c>
      <c r="D146" s="162" t="s">
        <v>125</v>
      </c>
      <c r="E146" s="168">
        <v>31.23</v>
      </c>
      <c r="F146" s="170"/>
      <c r="G146" s="171">
        <f>ROUND(E146*F146,2)</f>
        <v>0</v>
      </c>
      <c r="H146" s="170"/>
      <c r="I146" s="171">
        <f>ROUND(E146*H146,2)</f>
        <v>0</v>
      </c>
      <c r="J146" s="170"/>
      <c r="K146" s="171">
        <f>ROUND(E146*J146,2)</f>
        <v>0</v>
      </c>
      <c r="L146" s="171">
        <v>21</v>
      </c>
      <c r="M146" s="171">
        <f>G146*(1+L146/100)</f>
        <v>0</v>
      </c>
      <c r="N146" s="163">
        <v>8.0000000000000007E-5</v>
      </c>
      <c r="O146" s="163">
        <f>ROUND(E146*N146,5)</f>
        <v>2.5000000000000001E-3</v>
      </c>
      <c r="P146" s="163">
        <v>0</v>
      </c>
      <c r="Q146" s="163">
        <f>ROUND(E146*P146,5)</f>
        <v>0</v>
      </c>
      <c r="R146" s="163"/>
      <c r="S146" s="163"/>
      <c r="T146" s="164">
        <v>0.156</v>
      </c>
      <c r="U146" s="163">
        <f>ROUND(E146*T146,2)</f>
        <v>4.87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126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54">
        <v>122</v>
      </c>
      <c r="B147" s="160" t="s">
        <v>358</v>
      </c>
      <c r="C147" s="193" t="s">
        <v>359</v>
      </c>
      <c r="D147" s="162" t="s">
        <v>125</v>
      </c>
      <c r="E147" s="168">
        <v>31.23</v>
      </c>
      <c r="F147" s="170"/>
      <c r="G147" s="171">
        <f>ROUND(E147*F147,2)</f>
        <v>0</v>
      </c>
      <c r="H147" s="170"/>
      <c r="I147" s="171">
        <f>ROUND(E147*H147,2)</f>
        <v>0</v>
      </c>
      <c r="J147" s="170"/>
      <c r="K147" s="171">
        <f>ROUND(E147*J147,2)</f>
        <v>0</v>
      </c>
      <c r="L147" s="171">
        <v>21</v>
      </c>
      <c r="M147" s="171">
        <f>G147*(1+L147/100)</f>
        <v>0</v>
      </c>
      <c r="N147" s="163">
        <v>2.7999999999999998E-4</v>
      </c>
      <c r="O147" s="163">
        <f>ROUND(E147*N147,5)</f>
        <v>8.7399999999999995E-3</v>
      </c>
      <c r="P147" s="163">
        <v>0</v>
      </c>
      <c r="Q147" s="163">
        <f>ROUND(E147*P147,5)</f>
        <v>0</v>
      </c>
      <c r="R147" s="163"/>
      <c r="S147" s="163"/>
      <c r="T147" s="164">
        <v>0.307</v>
      </c>
      <c r="U147" s="163">
        <f>ROUND(E147*T147,2)</f>
        <v>9.59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126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55" t="s">
        <v>121</v>
      </c>
      <c r="B148" s="161" t="s">
        <v>88</v>
      </c>
      <c r="C148" s="194" t="s">
        <v>89</v>
      </c>
      <c r="D148" s="165"/>
      <c r="E148" s="169"/>
      <c r="F148" s="172"/>
      <c r="G148" s="172">
        <f>SUMIF(AE149:AE151,"&lt;&gt;NOR",G149:G151)</f>
        <v>0</v>
      </c>
      <c r="H148" s="172"/>
      <c r="I148" s="172">
        <f>SUM(I149:I151)</f>
        <v>0</v>
      </c>
      <c r="J148" s="172"/>
      <c r="K148" s="172">
        <f>SUM(K149:K151)</f>
        <v>0</v>
      </c>
      <c r="L148" s="172"/>
      <c r="M148" s="172">
        <f>SUM(M149:M151)</f>
        <v>0</v>
      </c>
      <c r="N148" s="166"/>
      <c r="O148" s="166">
        <f>SUM(O149:O151)</f>
        <v>7.6969999999999997E-2</v>
      </c>
      <c r="P148" s="166"/>
      <c r="Q148" s="166">
        <f>SUM(Q149:Q151)</f>
        <v>0</v>
      </c>
      <c r="R148" s="166"/>
      <c r="S148" s="166"/>
      <c r="T148" s="167"/>
      <c r="U148" s="166">
        <f>SUM(U149:U151)</f>
        <v>50.36</v>
      </c>
      <c r="AE148" t="s">
        <v>122</v>
      </c>
    </row>
    <row r="149" spans="1:60" ht="22.5" outlineLevel="1" x14ac:dyDescent="0.2">
      <c r="A149" s="154">
        <v>123</v>
      </c>
      <c r="B149" s="160" t="s">
        <v>360</v>
      </c>
      <c r="C149" s="193" t="s">
        <v>361</v>
      </c>
      <c r="D149" s="162" t="s">
        <v>125</v>
      </c>
      <c r="E149" s="168">
        <v>47.942</v>
      </c>
      <c r="F149" s="170"/>
      <c r="G149" s="171">
        <f>ROUND(E149*F149,2)</f>
        <v>0</v>
      </c>
      <c r="H149" s="170"/>
      <c r="I149" s="171">
        <f>ROUND(E149*H149,2)</f>
        <v>0</v>
      </c>
      <c r="J149" s="170"/>
      <c r="K149" s="171">
        <f>ROUND(E149*J149,2)</f>
        <v>0</v>
      </c>
      <c r="L149" s="171">
        <v>21</v>
      </c>
      <c r="M149" s="171">
        <f>G149*(1+L149/100)</f>
        <v>0</v>
      </c>
      <c r="N149" s="163">
        <v>0</v>
      </c>
      <c r="O149" s="163">
        <f>ROUND(E149*N149,5)</f>
        <v>0</v>
      </c>
      <c r="P149" s="163">
        <v>0</v>
      </c>
      <c r="Q149" s="163">
        <f>ROUND(E149*P149,5)</f>
        <v>0</v>
      </c>
      <c r="R149" s="163"/>
      <c r="S149" s="163"/>
      <c r="T149" s="164">
        <v>6.9709999999999994E-2</v>
      </c>
      <c r="U149" s="163">
        <f>ROUND(E149*T149,2)</f>
        <v>3.34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126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22.5" outlineLevel="1" x14ac:dyDescent="0.2">
      <c r="A150" s="154">
        <v>124</v>
      </c>
      <c r="B150" s="160" t="s">
        <v>362</v>
      </c>
      <c r="C150" s="193" t="s">
        <v>363</v>
      </c>
      <c r="D150" s="162" t="s">
        <v>125</v>
      </c>
      <c r="E150" s="168">
        <v>349.86900000000003</v>
      </c>
      <c r="F150" s="170"/>
      <c r="G150" s="171">
        <f>ROUND(E150*F150,2)</f>
        <v>0</v>
      </c>
      <c r="H150" s="170"/>
      <c r="I150" s="171">
        <f>ROUND(E150*H150,2)</f>
        <v>0</v>
      </c>
      <c r="J150" s="170"/>
      <c r="K150" s="171">
        <f>ROUND(E150*J150,2)</f>
        <v>0</v>
      </c>
      <c r="L150" s="171">
        <v>21</v>
      </c>
      <c r="M150" s="171">
        <f>G150*(1+L150/100)</f>
        <v>0</v>
      </c>
      <c r="N150" s="163">
        <v>6.9999999999999994E-5</v>
      </c>
      <c r="O150" s="163">
        <f>ROUND(E150*N150,5)</f>
        <v>2.4490000000000001E-2</v>
      </c>
      <c r="P150" s="163">
        <v>0</v>
      </c>
      <c r="Q150" s="163">
        <f>ROUND(E150*P150,5)</f>
        <v>0</v>
      </c>
      <c r="R150" s="163"/>
      <c r="S150" s="163"/>
      <c r="T150" s="164">
        <v>3.2480000000000002E-2</v>
      </c>
      <c r="U150" s="163">
        <f>ROUND(E150*T150,2)</f>
        <v>11.36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126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54">
        <v>125</v>
      </c>
      <c r="B151" s="160" t="s">
        <v>364</v>
      </c>
      <c r="C151" s="193" t="s">
        <v>365</v>
      </c>
      <c r="D151" s="162" t="s">
        <v>125</v>
      </c>
      <c r="E151" s="168">
        <v>349.86900000000003</v>
      </c>
      <c r="F151" s="170"/>
      <c r="G151" s="171">
        <f>ROUND(E151*F151,2)</f>
        <v>0</v>
      </c>
      <c r="H151" s="170"/>
      <c r="I151" s="171">
        <f>ROUND(E151*H151,2)</f>
        <v>0</v>
      </c>
      <c r="J151" s="170"/>
      <c r="K151" s="171">
        <f>ROUND(E151*J151,2)</f>
        <v>0</v>
      </c>
      <c r="L151" s="171">
        <v>21</v>
      </c>
      <c r="M151" s="171">
        <f>G151*(1+L151/100)</f>
        <v>0</v>
      </c>
      <c r="N151" s="163">
        <v>1.4999999999999999E-4</v>
      </c>
      <c r="O151" s="163">
        <f>ROUND(E151*N151,5)</f>
        <v>5.2479999999999999E-2</v>
      </c>
      <c r="P151" s="163">
        <v>0</v>
      </c>
      <c r="Q151" s="163">
        <f>ROUND(E151*P151,5)</f>
        <v>0</v>
      </c>
      <c r="R151" s="163"/>
      <c r="S151" s="163"/>
      <c r="T151" s="164">
        <v>0.10191</v>
      </c>
      <c r="U151" s="163">
        <f>ROUND(E151*T151,2)</f>
        <v>35.659999999999997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126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x14ac:dyDescent="0.2">
      <c r="A152" s="155" t="s">
        <v>121</v>
      </c>
      <c r="B152" s="161" t="s">
        <v>90</v>
      </c>
      <c r="C152" s="194" t="s">
        <v>91</v>
      </c>
      <c r="D152" s="165"/>
      <c r="E152" s="169"/>
      <c r="F152" s="172"/>
      <c r="G152" s="172">
        <f>SUMIF(AE153:AE153,"&lt;&gt;NOR",G153:G153)</f>
        <v>0</v>
      </c>
      <c r="H152" s="172"/>
      <c r="I152" s="172">
        <f>SUM(I153:I153)</f>
        <v>0</v>
      </c>
      <c r="J152" s="172"/>
      <c r="K152" s="172">
        <f>SUM(K153:K153)</f>
        <v>0</v>
      </c>
      <c r="L152" s="172"/>
      <c r="M152" s="172">
        <f>SUM(M153:M153)</f>
        <v>0</v>
      </c>
      <c r="N152" s="166"/>
      <c r="O152" s="166">
        <f>SUM(O153:O153)</f>
        <v>0</v>
      </c>
      <c r="P152" s="166"/>
      <c r="Q152" s="166">
        <f>SUM(Q153:Q153)</f>
        <v>0</v>
      </c>
      <c r="R152" s="166"/>
      <c r="S152" s="166"/>
      <c r="T152" s="167"/>
      <c r="U152" s="166">
        <f>SUM(U153:U153)</f>
        <v>0.08</v>
      </c>
      <c r="AE152" t="s">
        <v>122</v>
      </c>
    </row>
    <row r="153" spans="1:60" ht="22.5" outlineLevel="1" x14ac:dyDescent="0.2">
      <c r="A153" s="154">
        <v>126</v>
      </c>
      <c r="B153" s="160" t="s">
        <v>90</v>
      </c>
      <c r="C153" s="193" t="s">
        <v>366</v>
      </c>
      <c r="D153" s="162" t="s">
        <v>253</v>
      </c>
      <c r="E153" s="168">
        <v>1</v>
      </c>
      <c r="F153" s="170"/>
      <c r="G153" s="171">
        <f>ROUND(E153*F153,2)</f>
        <v>0</v>
      </c>
      <c r="H153" s="170"/>
      <c r="I153" s="171">
        <f>ROUND(E153*H153,2)</f>
        <v>0</v>
      </c>
      <c r="J153" s="170"/>
      <c r="K153" s="171">
        <f>ROUND(E153*J153,2)</f>
        <v>0</v>
      </c>
      <c r="L153" s="171">
        <v>21</v>
      </c>
      <c r="M153" s="171">
        <f>G153*(1+L153/100)</f>
        <v>0</v>
      </c>
      <c r="N153" s="163">
        <v>0</v>
      </c>
      <c r="O153" s="163">
        <f>ROUND(E153*N153,5)</f>
        <v>0</v>
      </c>
      <c r="P153" s="163">
        <v>0</v>
      </c>
      <c r="Q153" s="163">
        <f>ROUND(E153*P153,5)</f>
        <v>0</v>
      </c>
      <c r="R153" s="163"/>
      <c r="S153" s="163"/>
      <c r="T153" s="164">
        <v>7.4999999999999997E-2</v>
      </c>
      <c r="U153" s="163">
        <f>ROUND(E153*T153,2)</f>
        <v>0.08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126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x14ac:dyDescent="0.2">
      <c r="A154" s="155" t="s">
        <v>121</v>
      </c>
      <c r="B154" s="161" t="s">
        <v>92</v>
      </c>
      <c r="C154" s="194" t="s">
        <v>93</v>
      </c>
      <c r="D154" s="165"/>
      <c r="E154" s="169"/>
      <c r="F154" s="172"/>
      <c r="G154" s="172">
        <f>SUMIF(AE155:AE155,"&lt;&gt;NOR",G155:G155)</f>
        <v>0</v>
      </c>
      <c r="H154" s="172"/>
      <c r="I154" s="172">
        <f>SUM(I155:I155)</f>
        <v>0</v>
      </c>
      <c r="J154" s="172"/>
      <c r="K154" s="172">
        <f>SUM(K155:K155)</f>
        <v>0</v>
      </c>
      <c r="L154" s="172"/>
      <c r="M154" s="172">
        <f>SUM(M155:M155)</f>
        <v>0</v>
      </c>
      <c r="N154" s="166"/>
      <c r="O154" s="166">
        <f>SUM(O155:O155)</f>
        <v>0</v>
      </c>
      <c r="P154" s="166"/>
      <c r="Q154" s="166">
        <f>SUM(Q155:Q155)</f>
        <v>7.7000000000000002E-3</v>
      </c>
      <c r="R154" s="166"/>
      <c r="S154" s="166"/>
      <c r="T154" s="167"/>
      <c r="U154" s="166">
        <f>SUM(U155:U155)</f>
        <v>0.59</v>
      </c>
      <c r="AE154" t="s">
        <v>122</v>
      </c>
    </row>
    <row r="155" spans="1:60" outlineLevel="1" x14ac:dyDescent="0.2">
      <c r="A155" s="154">
        <v>127</v>
      </c>
      <c r="B155" s="160" t="s">
        <v>92</v>
      </c>
      <c r="C155" s="193" t="s">
        <v>367</v>
      </c>
      <c r="D155" s="162" t="s">
        <v>253</v>
      </c>
      <c r="E155" s="168">
        <v>1</v>
      </c>
      <c r="F155" s="170"/>
      <c r="G155" s="171">
        <f>ROUND(E155*F155,2)</f>
        <v>0</v>
      </c>
      <c r="H155" s="170"/>
      <c r="I155" s="171">
        <f>ROUND(E155*H155,2)</f>
        <v>0</v>
      </c>
      <c r="J155" s="170"/>
      <c r="K155" s="171">
        <f>ROUND(E155*J155,2)</f>
        <v>0</v>
      </c>
      <c r="L155" s="171">
        <v>21</v>
      </c>
      <c r="M155" s="171">
        <f>G155*(1+L155/100)</f>
        <v>0</v>
      </c>
      <c r="N155" s="163">
        <v>0</v>
      </c>
      <c r="O155" s="163">
        <f>ROUND(E155*N155,5)</f>
        <v>0</v>
      </c>
      <c r="P155" s="163">
        <v>7.7000000000000002E-3</v>
      </c>
      <c r="Q155" s="163">
        <f>ROUND(E155*P155,5)</f>
        <v>7.7000000000000002E-3</v>
      </c>
      <c r="R155" s="163"/>
      <c r="S155" s="163"/>
      <c r="T155" s="164">
        <v>0.59150000000000003</v>
      </c>
      <c r="U155" s="163">
        <f>ROUND(E155*T155,2)</f>
        <v>0.59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126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x14ac:dyDescent="0.2">
      <c r="A156" s="155" t="s">
        <v>121</v>
      </c>
      <c r="B156" s="161" t="s">
        <v>94</v>
      </c>
      <c r="C156" s="194" t="s">
        <v>26</v>
      </c>
      <c r="D156" s="165"/>
      <c r="E156" s="169"/>
      <c r="F156" s="172"/>
      <c r="G156" s="172">
        <f>SUMIF(AE157:AE162,"&lt;&gt;NOR",G157:G162)</f>
        <v>0</v>
      </c>
      <c r="H156" s="172"/>
      <c r="I156" s="172">
        <f>SUM(I157:I162)</f>
        <v>0</v>
      </c>
      <c r="J156" s="172"/>
      <c r="K156" s="172">
        <f>SUM(K157:K162)</f>
        <v>0</v>
      </c>
      <c r="L156" s="172"/>
      <c r="M156" s="172">
        <f>SUM(M157:M162)</f>
        <v>0</v>
      </c>
      <c r="N156" s="166"/>
      <c r="O156" s="166">
        <f>SUM(O157:O162)</f>
        <v>0</v>
      </c>
      <c r="P156" s="166"/>
      <c r="Q156" s="166">
        <f>SUM(Q157:Q162)</f>
        <v>0</v>
      </c>
      <c r="R156" s="166"/>
      <c r="S156" s="166"/>
      <c r="T156" s="167"/>
      <c r="U156" s="166">
        <f>SUM(U157:U162)</f>
        <v>0</v>
      </c>
      <c r="AE156" t="s">
        <v>122</v>
      </c>
    </row>
    <row r="157" spans="1:60" outlineLevel="1" x14ac:dyDescent="0.2">
      <c r="A157" s="154">
        <v>128</v>
      </c>
      <c r="B157" s="160" t="s">
        <v>368</v>
      </c>
      <c r="C157" s="193" t="s">
        <v>369</v>
      </c>
      <c r="D157" s="162" t="s">
        <v>370</v>
      </c>
      <c r="E157" s="168">
        <v>1</v>
      </c>
      <c r="F157" s="170"/>
      <c r="G157" s="171">
        <f t="shared" ref="G157:G162" si="63">ROUND(E157*F157,2)</f>
        <v>0</v>
      </c>
      <c r="H157" s="170"/>
      <c r="I157" s="171">
        <f t="shared" ref="I157:I162" si="64">ROUND(E157*H157,2)</f>
        <v>0</v>
      </c>
      <c r="J157" s="170"/>
      <c r="K157" s="171">
        <f t="shared" ref="K157:K162" si="65">ROUND(E157*J157,2)</f>
        <v>0</v>
      </c>
      <c r="L157" s="171">
        <v>21</v>
      </c>
      <c r="M157" s="171">
        <f t="shared" ref="M157:M162" si="66">G157*(1+L157/100)</f>
        <v>0</v>
      </c>
      <c r="N157" s="163">
        <v>0</v>
      </c>
      <c r="O157" s="163">
        <f t="shared" ref="O157:O162" si="67">ROUND(E157*N157,5)</f>
        <v>0</v>
      </c>
      <c r="P157" s="163">
        <v>0</v>
      </c>
      <c r="Q157" s="163">
        <f t="shared" ref="Q157:Q162" si="68">ROUND(E157*P157,5)</f>
        <v>0</v>
      </c>
      <c r="R157" s="163"/>
      <c r="S157" s="163"/>
      <c r="T157" s="164">
        <v>0</v>
      </c>
      <c r="U157" s="163">
        <f t="shared" ref="U157:U162" si="69">ROUND(E157*T157,2)</f>
        <v>0</v>
      </c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126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>
        <v>129</v>
      </c>
      <c r="B158" s="160" t="s">
        <v>371</v>
      </c>
      <c r="C158" s="193" t="s">
        <v>372</v>
      </c>
      <c r="D158" s="162" t="s">
        <v>370</v>
      </c>
      <c r="E158" s="168">
        <v>1</v>
      </c>
      <c r="F158" s="170"/>
      <c r="G158" s="171">
        <f t="shared" si="63"/>
        <v>0</v>
      </c>
      <c r="H158" s="170"/>
      <c r="I158" s="171">
        <f t="shared" si="64"/>
        <v>0</v>
      </c>
      <c r="J158" s="170"/>
      <c r="K158" s="171">
        <f t="shared" si="65"/>
        <v>0</v>
      </c>
      <c r="L158" s="171">
        <v>21</v>
      </c>
      <c r="M158" s="171">
        <f t="shared" si="66"/>
        <v>0</v>
      </c>
      <c r="N158" s="163">
        <v>0</v>
      </c>
      <c r="O158" s="163">
        <f t="shared" si="67"/>
        <v>0</v>
      </c>
      <c r="P158" s="163">
        <v>0</v>
      </c>
      <c r="Q158" s="163">
        <f t="shared" si="68"/>
        <v>0</v>
      </c>
      <c r="R158" s="163"/>
      <c r="S158" s="163"/>
      <c r="T158" s="164">
        <v>0</v>
      </c>
      <c r="U158" s="163">
        <f t="shared" si="69"/>
        <v>0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126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>
        <v>130</v>
      </c>
      <c r="B159" s="160" t="s">
        <v>373</v>
      </c>
      <c r="C159" s="193" t="s">
        <v>374</v>
      </c>
      <c r="D159" s="162" t="s">
        <v>370</v>
      </c>
      <c r="E159" s="168">
        <v>1</v>
      </c>
      <c r="F159" s="170"/>
      <c r="G159" s="171">
        <f t="shared" si="63"/>
        <v>0</v>
      </c>
      <c r="H159" s="170"/>
      <c r="I159" s="171">
        <f t="shared" si="64"/>
        <v>0</v>
      </c>
      <c r="J159" s="170"/>
      <c r="K159" s="171">
        <f t="shared" si="65"/>
        <v>0</v>
      </c>
      <c r="L159" s="171">
        <v>21</v>
      </c>
      <c r="M159" s="171">
        <f t="shared" si="66"/>
        <v>0</v>
      </c>
      <c r="N159" s="163">
        <v>0</v>
      </c>
      <c r="O159" s="163">
        <f t="shared" si="67"/>
        <v>0</v>
      </c>
      <c r="P159" s="163">
        <v>0</v>
      </c>
      <c r="Q159" s="163">
        <f t="shared" si="68"/>
        <v>0</v>
      </c>
      <c r="R159" s="163"/>
      <c r="S159" s="163"/>
      <c r="T159" s="164">
        <v>0</v>
      </c>
      <c r="U159" s="163">
        <f t="shared" si="69"/>
        <v>0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126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>
        <v>131</v>
      </c>
      <c r="B160" s="160" t="s">
        <v>375</v>
      </c>
      <c r="C160" s="193" t="s">
        <v>376</v>
      </c>
      <c r="D160" s="162" t="s">
        <v>370</v>
      </c>
      <c r="E160" s="168">
        <v>1</v>
      </c>
      <c r="F160" s="170"/>
      <c r="G160" s="171">
        <f t="shared" si="63"/>
        <v>0</v>
      </c>
      <c r="H160" s="170"/>
      <c r="I160" s="171">
        <f t="shared" si="64"/>
        <v>0</v>
      </c>
      <c r="J160" s="170"/>
      <c r="K160" s="171">
        <f t="shared" si="65"/>
        <v>0</v>
      </c>
      <c r="L160" s="171">
        <v>21</v>
      </c>
      <c r="M160" s="171">
        <f t="shared" si="66"/>
        <v>0</v>
      </c>
      <c r="N160" s="163">
        <v>0</v>
      </c>
      <c r="O160" s="163">
        <f t="shared" si="67"/>
        <v>0</v>
      </c>
      <c r="P160" s="163">
        <v>0</v>
      </c>
      <c r="Q160" s="163">
        <f t="shared" si="68"/>
        <v>0</v>
      </c>
      <c r="R160" s="163"/>
      <c r="S160" s="163"/>
      <c r="T160" s="164">
        <v>0</v>
      </c>
      <c r="U160" s="163">
        <f t="shared" si="69"/>
        <v>0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126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>
        <v>132</v>
      </c>
      <c r="B161" s="160" t="s">
        <v>377</v>
      </c>
      <c r="C161" s="193" t="s">
        <v>378</v>
      </c>
      <c r="D161" s="162" t="s">
        <v>370</v>
      </c>
      <c r="E161" s="168">
        <v>1</v>
      </c>
      <c r="F161" s="170"/>
      <c r="G161" s="171">
        <f t="shared" si="63"/>
        <v>0</v>
      </c>
      <c r="H161" s="170"/>
      <c r="I161" s="171">
        <f t="shared" si="64"/>
        <v>0</v>
      </c>
      <c r="J161" s="170"/>
      <c r="K161" s="171">
        <f t="shared" si="65"/>
        <v>0</v>
      </c>
      <c r="L161" s="171">
        <v>21</v>
      </c>
      <c r="M161" s="171">
        <f t="shared" si="66"/>
        <v>0</v>
      </c>
      <c r="N161" s="163">
        <v>0</v>
      </c>
      <c r="O161" s="163">
        <f t="shared" si="67"/>
        <v>0</v>
      </c>
      <c r="P161" s="163">
        <v>0</v>
      </c>
      <c r="Q161" s="163">
        <f t="shared" si="68"/>
        <v>0</v>
      </c>
      <c r="R161" s="163"/>
      <c r="S161" s="163"/>
      <c r="T161" s="164">
        <v>0</v>
      </c>
      <c r="U161" s="163">
        <f t="shared" si="69"/>
        <v>0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126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81">
        <v>133</v>
      </c>
      <c r="B162" s="182" t="s">
        <v>379</v>
      </c>
      <c r="C162" s="195" t="s">
        <v>380</v>
      </c>
      <c r="D162" s="183" t="s">
        <v>370</v>
      </c>
      <c r="E162" s="184">
        <v>1</v>
      </c>
      <c r="F162" s="185"/>
      <c r="G162" s="186">
        <f t="shared" si="63"/>
        <v>0</v>
      </c>
      <c r="H162" s="185"/>
      <c r="I162" s="186">
        <f t="shared" si="64"/>
        <v>0</v>
      </c>
      <c r="J162" s="185"/>
      <c r="K162" s="186">
        <f t="shared" si="65"/>
        <v>0</v>
      </c>
      <c r="L162" s="186">
        <v>21</v>
      </c>
      <c r="M162" s="186">
        <f t="shared" si="66"/>
        <v>0</v>
      </c>
      <c r="N162" s="187">
        <v>0</v>
      </c>
      <c r="O162" s="187">
        <f t="shared" si="67"/>
        <v>0</v>
      </c>
      <c r="P162" s="187">
        <v>0</v>
      </c>
      <c r="Q162" s="187">
        <f t="shared" si="68"/>
        <v>0</v>
      </c>
      <c r="R162" s="187"/>
      <c r="S162" s="187"/>
      <c r="T162" s="188">
        <v>0</v>
      </c>
      <c r="U162" s="187">
        <f t="shared" si="69"/>
        <v>0</v>
      </c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126</v>
      </c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x14ac:dyDescent="0.2">
      <c r="A163" s="6"/>
      <c r="B163" s="7" t="s">
        <v>381</v>
      </c>
      <c r="C163" s="196" t="s">
        <v>381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AC163">
        <v>15</v>
      </c>
      <c r="AD163">
        <v>21</v>
      </c>
    </row>
    <row r="164" spans="1:60" x14ac:dyDescent="0.2">
      <c r="A164" s="189"/>
      <c r="B164" s="190">
        <v>26</v>
      </c>
      <c r="C164" s="197" t="s">
        <v>381</v>
      </c>
      <c r="D164" s="191"/>
      <c r="E164" s="191"/>
      <c r="F164" s="191"/>
      <c r="G164" s="192">
        <f>G8+G18+G21+G31+G42+G47+G54+G64+G78+G80+G85+G87+G89+G91+G112+G126+G129+G145+G148+G152+G154+G156</f>
        <v>0</v>
      </c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AC164">
        <f>SUMIF(L7:L162,AC163,G7:G162)</f>
        <v>0</v>
      </c>
      <c r="AD164">
        <f>SUMIF(L7:L162,AD163,G7:G162)</f>
        <v>0</v>
      </c>
      <c r="AE164" t="s">
        <v>382</v>
      </c>
    </row>
    <row r="165" spans="1:60" x14ac:dyDescent="0.2">
      <c r="A165" s="6"/>
      <c r="B165" s="7" t="s">
        <v>381</v>
      </c>
      <c r="C165" s="196" t="s">
        <v>381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60" x14ac:dyDescent="0.2">
      <c r="A166" s="6"/>
      <c r="B166" s="7" t="s">
        <v>381</v>
      </c>
      <c r="C166" s="196" t="s">
        <v>381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60" x14ac:dyDescent="0.2">
      <c r="A167" s="258">
        <v>33</v>
      </c>
      <c r="B167" s="258"/>
      <c r="C167" s="259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60" x14ac:dyDescent="0.2">
      <c r="A168" s="260"/>
      <c r="B168" s="261"/>
      <c r="C168" s="262"/>
      <c r="D168" s="261"/>
      <c r="E168" s="261"/>
      <c r="F168" s="261"/>
      <c r="G168" s="263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AE168" t="s">
        <v>383</v>
      </c>
    </row>
    <row r="169" spans="1:60" x14ac:dyDescent="0.2">
      <c r="A169" s="264"/>
      <c r="B169" s="265"/>
      <c r="C169" s="266"/>
      <c r="D169" s="265"/>
      <c r="E169" s="265"/>
      <c r="F169" s="265"/>
      <c r="G169" s="267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60" x14ac:dyDescent="0.2">
      <c r="A170" s="264"/>
      <c r="B170" s="265"/>
      <c r="C170" s="266"/>
      <c r="D170" s="265"/>
      <c r="E170" s="265"/>
      <c r="F170" s="265"/>
      <c r="G170" s="267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</row>
    <row r="171" spans="1:60" x14ac:dyDescent="0.2">
      <c r="A171" s="264"/>
      <c r="B171" s="265"/>
      <c r="C171" s="266"/>
      <c r="D171" s="265"/>
      <c r="E171" s="265"/>
      <c r="F171" s="265"/>
      <c r="G171" s="267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</row>
    <row r="172" spans="1:60" x14ac:dyDescent="0.2">
      <c r="A172" s="268"/>
      <c r="B172" s="269"/>
      <c r="C172" s="270"/>
      <c r="D172" s="269"/>
      <c r="E172" s="269"/>
      <c r="F172" s="269"/>
      <c r="G172" s="271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</row>
    <row r="173" spans="1:60" x14ac:dyDescent="0.2">
      <c r="A173" s="6"/>
      <c r="B173" s="7" t="s">
        <v>381</v>
      </c>
      <c r="C173" s="196" t="s">
        <v>381</v>
      </c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</row>
    <row r="174" spans="1:60" x14ac:dyDescent="0.2">
      <c r="C174" s="198"/>
      <c r="AE174" t="s">
        <v>384</v>
      </c>
    </row>
  </sheetData>
  <mergeCells count="6">
    <mergeCell ref="A168:G172"/>
    <mergeCell ref="A1:G1"/>
    <mergeCell ref="C2:G2"/>
    <mergeCell ref="C3:G3"/>
    <mergeCell ref="C4:G4"/>
    <mergeCell ref="A167:C167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2021-05-10T10:11:25Z</cp:lastPrinted>
  <dcterms:created xsi:type="dcterms:W3CDTF">2009-04-08T07:15:50Z</dcterms:created>
  <dcterms:modified xsi:type="dcterms:W3CDTF">2021-05-11T10:35:50Z</dcterms:modified>
</cp:coreProperties>
</file>