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1.05 - Zpevněné plochy S..." sheetId="2" r:id="rId2"/>
    <sheet name="VORN - Vedlejší a ostatní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'D1.05 - Zpevněné plochy S...'!$C$86:$K$212</definedName>
    <definedName name="_xlnm.Print_Area" localSheetId="1">'D1.05 - Zpevněné plochy S...'!$C$4:$J$39,'D1.05 - Zpevněné plochy S...'!$C$45:$J$68,'D1.05 - Zpevněné plochy S...'!$C$74:$K$212</definedName>
    <definedName name="_xlnm.Print_Titles" localSheetId="1">'D1.05 - Zpevněné plochy S...'!$86:$86</definedName>
    <definedName name="_xlnm._FilterDatabase" localSheetId="2" hidden="1">'VORN - Vedlejší a ostatní...'!$C$84:$K$124</definedName>
    <definedName name="_xlnm.Print_Area" localSheetId="2">'VORN - Vedlejší a ostatní...'!$C$4:$J$39,'VORN - Vedlejší a ostatní...'!$C$45:$J$66,'VORN - Vedlejší a ostatní...'!$C$72:$K$124</definedName>
    <definedName name="_xlnm.Print_Titles" localSheetId="2">'VORN - Vedlejší a ostatní...'!$84:$84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T96"/>
  <c r="R97"/>
  <c r="R96"/>
  <c r="P97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2" r="J37"/>
  <c r="J36"/>
  <c i="1" r="AY55"/>
  <c i="2" r="J35"/>
  <c i="1" r="AX55"/>
  <c i="2" r="BI211"/>
  <c r="BH211"/>
  <c r="BG211"/>
  <c r="BF211"/>
  <c r="T211"/>
  <c r="T210"/>
  <c r="R211"/>
  <c r="R210"/>
  <c r="P211"/>
  <c r="P210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1" r="L50"/>
  <c r="AM50"/>
  <c r="AM49"/>
  <c r="L49"/>
  <c r="AM47"/>
  <c r="L47"/>
  <c r="L45"/>
  <c r="L44"/>
  <c i="2" r="J131"/>
  <c r="BK155"/>
  <c i="3" r="BK117"/>
  <c r="J115"/>
  <c i="2" r="J186"/>
  <c r="BK183"/>
  <c r="J155"/>
  <c i="3" r="J107"/>
  <c i="2" r="J165"/>
  <c r="BK165"/>
  <c r="J146"/>
  <c i="3" r="J97"/>
  <c i="2" r="J136"/>
  <c i="3" r="BK100"/>
  <c i="2" r="BK139"/>
  <c r="BK190"/>
  <c r="BK111"/>
  <c r="J126"/>
  <c r="BK177"/>
  <c r="BK95"/>
  <c r="BK158"/>
  <c r="BK143"/>
  <c i="3" r="BK123"/>
  <c r="BK87"/>
  <c r="J91"/>
  <c i="2" r="J124"/>
  <c r="BK131"/>
  <c r="J198"/>
  <c i="3" r="J123"/>
  <c i="2" r="BK186"/>
  <c r="J90"/>
  <c r="BK103"/>
  <c r="J120"/>
  <c r="J139"/>
  <c r="J180"/>
  <c i="3" r="J94"/>
  <c r="BK115"/>
  <c r="J109"/>
  <c i="2" r="BK153"/>
  <c r="J172"/>
  <c r="BK90"/>
  <c r="J153"/>
  <c i="3" r="J117"/>
  <c i="2" r="BK120"/>
  <c r="BK116"/>
  <c r="J150"/>
  <c r="BK136"/>
  <c r="BK162"/>
  <c r="J106"/>
  <c r="BK168"/>
  <c r="J192"/>
  <c r="J92"/>
  <c i="3" r="BK92"/>
  <c r="BK122"/>
  <c i="2" r="BK150"/>
  <c r="BK203"/>
  <c r="J190"/>
  <c r="BK193"/>
  <c i="3" r="BK109"/>
  <c i="2" r="J116"/>
  <c r="BK106"/>
  <c r="BK192"/>
  <c r="J207"/>
  <c r="J111"/>
  <c r="BK172"/>
  <c r="J211"/>
  <c i="3" r="J100"/>
  <c r="J112"/>
  <c r="J122"/>
  <c i="2" r="BK141"/>
  <c r="J143"/>
  <c r="J166"/>
  <c i="3" r="BK102"/>
  <c i="2" r="J158"/>
  <c i="3" r="BK107"/>
  <c i="2" r="J177"/>
  <c r="BK170"/>
  <c r="J170"/>
  <c r="J148"/>
  <c i="3" r="BK91"/>
  <c i="2" r="J99"/>
  <c r="BK128"/>
  <c r="BK99"/>
  <c i="3" r="BK120"/>
  <c r="J87"/>
  <c i="2" r="J128"/>
  <c i="3" r="J102"/>
  <c i="2" r="BK126"/>
  <c r="J103"/>
  <c r="J203"/>
  <c r="BK146"/>
  <c i="3" r="BK89"/>
  <c i="2" r="J141"/>
  <c r="BK124"/>
  <c r="BK166"/>
  <c i="3" r="BK97"/>
  <c i="2" r="BK92"/>
  <c r="BK198"/>
  <c i="3" r="BK112"/>
  <c r="J120"/>
  <c i="2" r="BK211"/>
  <c r="J162"/>
  <c i="3" r="BK94"/>
  <c i="2" r="BK180"/>
  <c r="J168"/>
  <c r="J193"/>
  <c i="3" r="J89"/>
  <c i="2" r="J95"/>
  <c r="BK207"/>
  <c r="J183"/>
  <c i="3" r="J92"/>
  <c i="2" r="BK148"/>
  <c i="1" r="AS54"/>
  <c i="2" l="1" r="T135"/>
  <c r="R161"/>
  <c r="R140"/>
  <c r="P189"/>
  <c r="BK89"/>
  <c r="J89"/>
  <c r="J61"/>
  <c r="BK161"/>
  <c r="J161"/>
  <c r="J64"/>
  <c r="T161"/>
  <c r="R89"/>
  <c r="BK171"/>
  <c r="J171"/>
  <c r="J65"/>
  <c r="T140"/>
  <c r="P161"/>
  <c r="T89"/>
  <c r="R171"/>
  <c i="3" r="R86"/>
  <c i="2" r="BK135"/>
  <c r="J135"/>
  <c r="J62"/>
  <c r="R189"/>
  <c i="3" r="BK99"/>
  <c r="J99"/>
  <c r="J62"/>
  <c i="2" r="P89"/>
  <c r="P135"/>
  <c r="T171"/>
  <c r="P140"/>
  <c r="T189"/>
  <c i="3" r="P86"/>
  <c r="P99"/>
  <c i="2" r="BK140"/>
  <c r="J140"/>
  <c r="J63"/>
  <c r="BK189"/>
  <c r="J189"/>
  <c r="J66"/>
  <c i="3" r="BK86"/>
  <c r="R99"/>
  <c r="T114"/>
  <c i="2" r="R135"/>
  <c r="P171"/>
  <c i="3" r="T86"/>
  <c r="T99"/>
  <c r="BK114"/>
  <c r="J114"/>
  <c r="J64"/>
  <c r="P114"/>
  <c r="R114"/>
  <c r="BK119"/>
  <c r="J119"/>
  <c r="J65"/>
  <c r="P119"/>
  <c r="R119"/>
  <c r="T119"/>
  <c i="2" r="BK210"/>
  <c r="J210"/>
  <c r="J67"/>
  <c i="3" r="BK96"/>
  <c r="J96"/>
  <c r="J61"/>
  <c r="BK111"/>
  <c r="J111"/>
  <c r="J63"/>
  <c r="BE87"/>
  <c r="BE91"/>
  <c r="BE92"/>
  <c r="BE107"/>
  <c r="BE94"/>
  <c r="BE109"/>
  <c r="BE100"/>
  <c r="BE120"/>
  <c r="J52"/>
  <c r="BE89"/>
  <c r="E75"/>
  <c r="BE117"/>
  <c r="BE97"/>
  <c r="BE115"/>
  <c r="BE122"/>
  <c r="BE123"/>
  <c r="F55"/>
  <c r="BE112"/>
  <c r="BE102"/>
  <c i="2" r="BE90"/>
  <c r="J52"/>
  <c r="BE116"/>
  <c r="BE141"/>
  <c r="BE158"/>
  <c r="BE168"/>
  <c r="BE92"/>
  <c r="BE126"/>
  <c r="BE136"/>
  <c r="BE150"/>
  <c r="BE165"/>
  <c r="BE155"/>
  <c r="E77"/>
  <c r="BE143"/>
  <c r="BE207"/>
  <c r="BE111"/>
  <c r="BE146"/>
  <c r="BE162"/>
  <c r="BE95"/>
  <c r="BE128"/>
  <c r="BE139"/>
  <c r="BE183"/>
  <c r="BE103"/>
  <c r="BE106"/>
  <c r="BE198"/>
  <c r="F84"/>
  <c r="BE166"/>
  <c r="BE180"/>
  <c r="BE192"/>
  <c r="BE193"/>
  <c r="BE99"/>
  <c r="BE120"/>
  <c r="BE148"/>
  <c r="BE211"/>
  <c r="BE131"/>
  <c r="BE170"/>
  <c r="BE172"/>
  <c r="BE124"/>
  <c r="BE153"/>
  <c r="BE177"/>
  <c r="BE186"/>
  <c r="BE190"/>
  <c r="BE203"/>
  <c r="F36"/>
  <c i="1" r="BC55"/>
  <c i="2" r="F34"/>
  <c i="1" r="BA55"/>
  <c i="3" r="F37"/>
  <c i="1" r="BD56"/>
  <c i="2" r="F35"/>
  <c i="1" r="BB55"/>
  <c i="3" r="J34"/>
  <c i="1" r="AW56"/>
  <c i="3" r="F36"/>
  <c i="1" r="BC56"/>
  <c i="2" r="J34"/>
  <c i="1" r="AW55"/>
  <c i="3" r="F34"/>
  <c i="1" r="BA56"/>
  <c i="3" r="F35"/>
  <c i="1" r="BB56"/>
  <c i="2" r="F37"/>
  <c i="1" r="BD55"/>
  <c i="2" l="1" r="BK88"/>
  <c r="J88"/>
  <c r="J60"/>
  <c i="3" r="BK85"/>
  <c r="J85"/>
  <c r="J59"/>
  <c r="R85"/>
  <c r="P85"/>
  <c i="1" r="AU56"/>
  <c i="2" r="T88"/>
  <c r="T87"/>
  <c i="3" r="T85"/>
  <c i="2" r="P88"/>
  <c r="P87"/>
  <c i="1" r="AU55"/>
  <c i="2" r="R88"/>
  <c r="R87"/>
  <c i="3" r="J86"/>
  <c r="J60"/>
  <c i="2" r="BK87"/>
  <c r="J87"/>
  <c r="J59"/>
  <c i="1" r="BB54"/>
  <c r="W31"/>
  <c r="BD54"/>
  <c r="W33"/>
  <c r="BC54"/>
  <c r="W32"/>
  <c i="3" r="F33"/>
  <c i="1" r="AZ56"/>
  <c i="2" r="J33"/>
  <c i="1" r="AV55"/>
  <c r="AT55"/>
  <c i="2" r="F33"/>
  <c i="1" r="AZ55"/>
  <c r="BA54"/>
  <c r="AW54"/>
  <c r="AK30"/>
  <c i="3" r="J33"/>
  <c i="1" r="AV56"/>
  <c r="AT56"/>
  <c i="3" l="1" r="J30"/>
  <c i="1" r="AG56"/>
  <c r="AU54"/>
  <c r="AX54"/>
  <c r="AZ54"/>
  <c r="AV54"/>
  <c r="AK29"/>
  <c r="AY54"/>
  <c i="2" r="J30"/>
  <c i="1" r="AG55"/>
  <c r="AG54"/>
  <c r="AK26"/>
  <c r="AK35"/>
  <c r="W30"/>
  <c i="3" l="1" r="J39"/>
  <c i="2" r="J39"/>
  <c i="1" r="AN55"/>
  <c r="AN56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<sst xmlns="http://schemas.openxmlformats.org/spreadsheetml/2006/main">
  <si>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</si>
  <si>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</si>
  <si>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</si>
  <si>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</si>
  <si>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</si>
  <si>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{079df60e-9d22-422f-9f18-bab00eea169f}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</si>
  <si>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</si>
  <si>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</si>
  <si>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</si>
  <si>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</si>
  <si>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</si>
  <si>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</si>
  <si>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</si>
  <si>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</si>
  <si>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2120_DVZ_Strav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</si>
  <si>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</si>
  <si>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</si>
  <si>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ZPEVNĚNÝCH PLOCH STAVOVACÍ</t>
  </si>
  <si>
    <t>KSO:</t>
  </si>
  <si>
    <t>822 55</t>
  </si>
  <si>
    <t>CC-CZ:</t>
  </si>
  <si>
    <t>21122</t>
  </si>
  <si>
    <t>Místo:</t>
  </si>
  <si>
    <t>Česká Lípa</t>
  </si>
  <si>
    <t>Datum:</t>
  </si>
  <si>
    <t>31. 7. 2021</t>
  </si>
  <si>
    <t>CZ-CPV:</t>
  </si>
  <si>
    <t>45000000-7</t>
  </si>
  <si>
    <t>CZ-CPA:</t>
  </si>
  <si>
    <t>42.11.20</t>
  </si>
  <si>
    <t>Zadavatel:</t>
  </si>
  <si>
    <t>IČ:</t>
  </si>
  <si>
    <t>27283518</t>
  </si>
  <si>
    <t>Nemocnice s poliklinikou Česká Lípa, a.s.</t>
  </si>
  <si>
    <t>DIČ:</t>
  </si>
  <si>
    <t>CZ27283518</t>
  </si>
  <si>
    <t>Uchazeč:</t>
  </si>
  <si>
    <t>Vyplň údaj</t>
  </si>
  <si>
    <t>Projektant:</t>
  </si>
  <si>
    <t>25410482</t>
  </si>
  <si>
    <t>STORING spol. s ro.o.</t>
  </si>
  <si>
    <t>CZ25410482</t>
  </si>
  <si>
    <t>True</t>
  </si>
  <si>
    <t>Zpracovatel:</t>
  </si>
  <si>
    <t/>
  </si>
  <si>
    <t>Zuzana Morávková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</si>
  <si>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</si>
  <si>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</si>
  <si>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</si>
  <si>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</si>
  <si>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</si>
  <si>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</si>
  <si>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</si>
  <si>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</si>
  <si>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</si>
  <si>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</si>
  <si>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</si>
  <si>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</si>
  <si>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</si>
  <si>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</si>
  <si>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</si>
  <si>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</si>
  <si>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</si>
  <si>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</si>
  <si>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</si>
  <si>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</si>
  <si>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</si>
  <si>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</si>
  <si>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</si>
  <si>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</si>
  <si>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</si>
  <si>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</si>
  <si>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</si>
  <si>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</si>
  <si>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</si>
  <si>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</si>
  <si>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</si>
  <si>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</si>
  <si>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</si>
  <si>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</si>
  <si>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</si>
  <si>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</si>
  <si>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</si>
  <si>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</si>
  <si>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</si>
  <si>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</si>
  <si>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</si>
  <si>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D1.05</t>
  </si>
  <si>
    <t>Zpevněné plochy Stravovací</t>
  </si>
  <si>
    <t>STA</t>
  </si>
  <si>
    <t>1</t>
  </si>
  <si>
    <t>{71468423-83c5-414d-969d-ad6da4e9be39}</t>
  </si>
  <si>
    <t>2</t>
  </si>
  <si>
    <t>VORN</t>
  </si>
  <si>
    <t>Vedlejší a ostatní rozpočtové náklady</t>
  </si>
  <si>
    <t>{b5396aa6-d931-41fd-91d2-78ef57635541}</t>
  </si>
  <si>
    <t>KRYCÍ LIST SOUPISU PRACÍ</t>
  </si>
  <si>
    <t>Objekt:</t>
  </si>
  <si>
    <t>D1.05 - Zpevněné plochy Stravovací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</si>
  <si>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</si>
  <si>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</si>
  <si>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</si>
  <si>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</si>
  <si>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</si>
  <si>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</si>
  <si>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</si>
  <si>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</si>
  <si>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</si>
  <si>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</si>
  <si>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</si>
  <si>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</si>
  <si>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</si>
  <si>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</si>
  <si>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</si>
  <si>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</si>
  <si>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</si>
  <si>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</si>
  <si>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</si>
  <si>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</si>
  <si>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</si>
  <si>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</si>
  <si>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</si>
  <si>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</si>
  <si>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</si>
  <si>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</si>
  <si>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</si>
  <si>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</si>
  <si>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</si>
  <si>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</si>
  <si>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113107164</t>
  </si>
  <si>
    <t>Odstranění podkladů strojně s naložením na dopravní prostředek z kameniva hrubého drceného, o tl. vrstvy do 400 mm</t>
  </si>
  <si>
    <t>m2</t>
  </si>
  <si>
    <t>4</t>
  </si>
  <si>
    <t>994897370</t>
  </si>
  <si>
    <t>VV</t>
  </si>
  <si>
    <t xml:space="preserve">" dle výkresu "        316,649</t>
  </si>
  <si>
    <t>113107164-PZ</t>
  </si>
  <si>
    <t>-1877344383</t>
  </si>
  <si>
    <t xml:space="preserve">"oprava zpevněných ploch u kuchyně "   </t>
  </si>
  <si>
    <t xml:space="preserve">" dle výkresu "        117,851</t>
  </si>
  <si>
    <t>3</t>
  </si>
  <si>
    <t>113107231</t>
  </si>
  <si>
    <t xml:space="preserve">Odstranění podkladu z betonu prostého strojně s naložením na dopravní prostředek </t>
  </si>
  <si>
    <t>CS ÚRS 2021 01</t>
  </si>
  <si>
    <t>-1346864666</t>
  </si>
  <si>
    <t>Online PSC</t>
  </si>
  <si>
    <t>https://podminky.urs.cz/item/CS_URS_2021_01/113107231</t>
  </si>
  <si>
    <t xml:space="preserve">"lité asfalty"  123,780</t>
  </si>
  <si>
    <t>Součet</t>
  </si>
  <si>
    <t>113107241</t>
  </si>
  <si>
    <t>Odstranění krytu živičného strojně s naložením na dopravní prostředek, tl. vrstvy do 50 mm</t>
  </si>
  <si>
    <t>1063040241</t>
  </si>
  <si>
    <t>https://podminky.urs.cz/item/CS_URS_2021_01/113107241</t>
  </si>
  <si>
    <t xml:space="preserve">" litý asfalt "    123,78</t>
  </si>
  <si>
    <t>5</t>
  </si>
  <si>
    <t>113107242</t>
  </si>
  <si>
    <t>Odstranění krytu živičného strojně s naložením na dopravní prostředek živičných, tl. vrstvy do 100 mm</t>
  </si>
  <si>
    <t>-1718280375</t>
  </si>
  <si>
    <t>https://podminky.urs.cz/item/CS_URS_2021_01/113107242</t>
  </si>
  <si>
    <t xml:space="preserve">" asfalt povrch"        434,500</t>
  </si>
  <si>
    <t>6</t>
  </si>
  <si>
    <t>113201112</t>
  </si>
  <si>
    <t>Vytrhání obrub silničních s vybouráním lože, s naložením na dopravní prostředek</t>
  </si>
  <si>
    <t>m</t>
  </si>
  <si>
    <t>1245147934</t>
  </si>
  <si>
    <t>https://podminky.urs.cz/item/CS_URS_2021_01/113201112</t>
  </si>
  <si>
    <t>"ke skladům" 36,8</t>
  </si>
  <si>
    <t>"ke kuchyni" 29,2</t>
  </si>
  <si>
    <t>7</t>
  </si>
  <si>
    <t>181311103</t>
  </si>
  <si>
    <t xml:space="preserve">Rozprostření a urovnání zeminy v rovině ručně </t>
  </si>
  <si>
    <t>CS ÚRS 2021 02</t>
  </si>
  <si>
    <t>433996952</t>
  </si>
  <si>
    <t>https://podminky.urs.cz/item/CS_URS_2021_02/181311103</t>
  </si>
  <si>
    <t>"základ sloupek" 1,20/0,05</t>
  </si>
  <si>
    <t>"přebytek rýha" 15,0*0,40*0,40/0,05</t>
  </si>
  <si>
    <t>8</t>
  </si>
  <si>
    <t>131213101</t>
  </si>
  <si>
    <t>Hloubení jam ručně s urovnáním dna do předepsaného profilu a spádu v hornině třídy těžitelnosti I skupiny 3 soudržných</t>
  </si>
  <si>
    <t>m3</t>
  </si>
  <si>
    <t>-1835700800</t>
  </si>
  <si>
    <t>https://podminky.urs.cz/item/CS_URS_2021_02/131213101</t>
  </si>
  <si>
    <t>"sloupek závory" 1,0*1,0*1,20</t>
  </si>
  <si>
    <t>9</t>
  </si>
  <si>
    <t>132212111</t>
  </si>
  <si>
    <t>Hloubení rýh šířky do 800 mm ručně , s urovnáním dna do předepsaného profilu a spádu v hornině třídy těžitelnosti I skupiny 3 soudržných</t>
  </si>
  <si>
    <t>631176186</t>
  </si>
  <si>
    <t>https://podminky.urs.cz/item/CS_URS_2021_02/132212111</t>
  </si>
  <si>
    <t>"připojení závory" 15,0*0,4*0,6</t>
  </si>
  <si>
    <t>10</t>
  </si>
  <si>
    <t>174111101</t>
  </si>
  <si>
    <t xml:space="preserve">Zásyp sypaninou ručně s uložením výkopku ve vrstvách se zhutněním rýh </t>
  </si>
  <si>
    <t>-317075586</t>
  </si>
  <si>
    <t>https://podminky.urs.cz/item/CS_URS_2021_02/174111101</t>
  </si>
  <si>
    <t>11</t>
  </si>
  <si>
    <t>220060423</t>
  </si>
  <si>
    <t xml:space="preserve">D+M ochranné trubky do kabelového lože průměru 110 mm s ukončením </t>
  </si>
  <si>
    <t>-797606677</t>
  </si>
  <si>
    <t>https://podminky.urs.cz/item/CS_URS_2021_02/220060423</t>
  </si>
  <si>
    <t>12</t>
  </si>
  <si>
    <t>460661213</t>
  </si>
  <si>
    <t>Kabelové lože z písku včetně podsypu, zhutnění a urovnání povrchu pro kabely ESLB zakryté cihlami</t>
  </si>
  <si>
    <t>632724443</t>
  </si>
  <si>
    <t>https://podminky.urs.cz/item/CS_URS_2021_02/460661213</t>
  </si>
  <si>
    <t>"dle výkopu" 15,0</t>
  </si>
  <si>
    <t>13</t>
  </si>
  <si>
    <t>M</t>
  </si>
  <si>
    <t>58156562</t>
  </si>
  <si>
    <t>písek podsypový spárovací frakce 0/1</t>
  </si>
  <si>
    <t>kg</t>
  </si>
  <si>
    <t>-2146518321</t>
  </si>
  <si>
    <t>https://podminky.urs.cz/item/CS_URS_2021_02/58156562</t>
  </si>
  <si>
    <t>12,50*0,40*0,40*1800</t>
  </si>
  <si>
    <t>Vodorovné konstrukce</t>
  </si>
  <si>
    <t>14</t>
  </si>
  <si>
    <t>181252305</t>
  </si>
  <si>
    <t>Úprava pláně na stavbách silnic strojně na násypech se zhutněním</t>
  </si>
  <si>
    <t>1905382674</t>
  </si>
  <si>
    <t>https://podminky.urs.cz/item/CS_URS_2021_01/181252305</t>
  </si>
  <si>
    <t xml:space="preserve">"plocha celkem" 558,28 </t>
  </si>
  <si>
    <t>181252305-PZ</t>
  </si>
  <si>
    <t>2072523494</t>
  </si>
  <si>
    <t>Komunikace pozemní</t>
  </si>
  <si>
    <t>16</t>
  </si>
  <si>
    <t>561021111</t>
  </si>
  <si>
    <t>Zřízení podkladu ze zeminy upravené cementem s rozprostřením, promísením, vlhčením, zhutněním a ošetřením vodou, tloušťka po zhutnění do 200 mm</t>
  </si>
  <si>
    <t>505738171</t>
  </si>
  <si>
    <t>https://podminky.urs.cz/item/CS_URS_2021_01/561021111</t>
  </si>
  <si>
    <t>17</t>
  </si>
  <si>
    <t>58521113</t>
  </si>
  <si>
    <t>cement portlandský CEM I 52,5MPa</t>
  </si>
  <si>
    <t>t</t>
  </si>
  <si>
    <t>-200475270</t>
  </si>
  <si>
    <t>https://podminky.urs.cz/item/CS_URS_2021_01/58521113</t>
  </si>
  <si>
    <t>316,649*0,008 'Přepočtené koeficientem množství</t>
  </si>
  <si>
    <t>18</t>
  </si>
  <si>
    <t>561021111-PZ</t>
  </si>
  <si>
    <t>Zřízení podkladu ze zeminy upravené cementem s rozprostřením, promísením, vlhčením, zhutněním a ošetřením vodou plochy do 1 000 m2, tloušťka po zhutnění do 200 mm</t>
  </si>
  <si>
    <t>527963457</t>
  </si>
  <si>
    <t>117,851</t>
  </si>
  <si>
    <t>19</t>
  </si>
  <si>
    <t>58521113-PZ</t>
  </si>
  <si>
    <t>1706436837</t>
  </si>
  <si>
    <t>117,851*0,008 'Přepočtené koeficientem množství</t>
  </si>
  <si>
    <t>20</t>
  </si>
  <si>
    <t>564851111</t>
  </si>
  <si>
    <t>Podklad ze štěrkodrti ŠD s rozprostřením a zhutněním, po zhutnění tl. 150 mm</t>
  </si>
  <si>
    <t>313746698</t>
  </si>
  <si>
    <t>https://podminky.urs.cz/item/CS_URS_2021_01/564851111</t>
  </si>
  <si>
    <t>316,649+123,780</t>
  </si>
  <si>
    <t>564851111-PZ</t>
  </si>
  <si>
    <t>-2072633634</t>
  </si>
  <si>
    <t>22</t>
  </si>
  <si>
    <t>596212312</t>
  </si>
  <si>
    <t>Kladení dlažby z betonových zámkové dlažby tl. 100 mm pozemních komunikací s ložem z kameniva těženého nebo drceného tl. do 50 mm, s vyplněním spár, s dvojitým hutněním vibrováním a se smetením přebytečného materiálu na krajnici</t>
  </si>
  <si>
    <t>-1885345136</t>
  </si>
  <si>
    <t>https://podminky.urs.cz/item/CS_URS_2021_01/596212312</t>
  </si>
  <si>
    <t xml:space="preserve">"celá plocha"  558,280</t>
  </si>
  <si>
    <t>23</t>
  </si>
  <si>
    <t>59245296</t>
  </si>
  <si>
    <t>dlažba zámková tvaru obdélník 200x100x100mm přírodní</t>
  </si>
  <si>
    <t>-2146982953</t>
  </si>
  <si>
    <t>https://podminky.urs.cz/item/CS_URS_2021_01/59245296</t>
  </si>
  <si>
    <t>558,28*1,03 'Přepočtené koeficientem množství</t>
  </si>
  <si>
    <t>Trubní vedení</t>
  </si>
  <si>
    <t>24</t>
  </si>
  <si>
    <t>28611126</t>
  </si>
  <si>
    <t>trubka kanalizační PVC DN 125x1000mm SN4</t>
  </si>
  <si>
    <t>2445100</t>
  </si>
  <si>
    <t>https://podminky.urs.cz/item/CS_URS_2021_01/28611126</t>
  </si>
  <si>
    <t>13*1,03 'Přepočtené koeficientem množství</t>
  </si>
  <si>
    <t>25</t>
  </si>
  <si>
    <t>89599-01</t>
  </si>
  <si>
    <t>D + M vpusť kanalizační uliční včetně mříže dle možnosti dodavatele</t>
  </si>
  <si>
    <t>kpl</t>
  </si>
  <si>
    <t>818892183</t>
  </si>
  <si>
    <t>26</t>
  </si>
  <si>
    <t>899232111</t>
  </si>
  <si>
    <t>Výšková úprava uličního vstupu nebo vpusti do 200 mm snížením mříže</t>
  </si>
  <si>
    <t>kus</t>
  </si>
  <si>
    <t>891934347</t>
  </si>
  <si>
    <t>https://podminky.urs.cz/item/CS_URS_2021_01/899232111</t>
  </si>
  <si>
    <t>27</t>
  </si>
  <si>
    <t>899332111</t>
  </si>
  <si>
    <t>Výšková úprava uličního vstupu nebo vpusti do 200 mm snížením poklopu</t>
  </si>
  <si>
    <t>1225455964</t>
  </si>
  <si>
    <t>https://podminky.urs.cz/item/CS_URS_2021_01/899332111</t>
  </si>
  <si>
    <t>28</t>
  </si>
  <si>
    <t>899999-01</t>
  </si>
  <si>
    <t>Napojení a úprava na kanalizaci</t>
  </si>
  <si>
    <t>-78981793</t>
  </si>
  <si>
    <t>Ostatní konstrukce a práce, bourání</t>
  </si>
  <si>
    <t>29</t>
  </si>
  <si>
    <t>915111111</t>
  </si>
  <si>
    <t>Vodorovné dopravní značení stříkané barvou dělící čára šířky 125 mm souvislá bílá základní</t>
  </si>
  <si>
    <t>-362893047</t>
  </si>
  <si>
    <t>https://podminky.urs.cz/item/CS_URS_2021_01/915111111</t>
  </si>
  <si>
    <t>"park stání" 5,50*8</t>
  </si>
  <si>
    <t>"závora" 6,2*2</t>
  </si>
  <si>
    <t>30</t>
  </si>
  <si>
    <t>916131213</t>
  </si>
  <si>
    <t>Osazení silničního obrubníku betonového se zřízením lože, s vyplněním a zatřením spár cementovou maltou s boční opěrou z betonu prostého, do lože z betonu prostého</t>
  </si>
  <si>
    <t>-1840998754</t>
  </si>
  <si>
    <t>https://podminky.urs.cz/item/CS_URS_2021_01/916131213</t>
  </si>
  <si>
    <t>"vytrhání obrub" 66</t>
  </si>
  <si>
    <t>31</t>
  </si>
  <si>
    <t>59217034</t>
  </si>
  <si>
    <t>obrubník betonový silniční 1000x150x300mm</t>
  </si>
  <si>
    <t>-1119747894</t>
  </si>
  <si>
    <t>https://podminky.urs.cz/item/CS_URS_2021_01/59217034</t>
  </si>
  <si>
    <t>66*1,02 'Přepočtené koeficientem množství</t>
  </si>
  <si>
    <t>32</t>
  </si>
  <si>
    <t>916991121</t>
  </si>
  <si>
    <t>Lože pod obrubníky z betonu prostého C20/25</t>
  </si>
  <si>
    <t>-114174238</t>
  </si>
  <si>
    <t>https://podminky.urs.cz/item/CS_URS_2021_01/916991121</t>
  </si>
  <si>
    <t>"obrubníky" 66,00*0,30*0,15</t>
  </si>
  <si>
    <t>33</t>
  </si>
  <si>
    <t>919735112</t>
  </si>
  <si>
    <t>Řezání stávajícího živičného krytu hloubky do 100 mm</t>
  </si>
  <si>
    <t>125249857</t>
  </si>
  <si>
    <t>https://podminky.urs.cz/item/CS_URS_2021_01/919735112</t>
  </si>
  <si>
    <t xml:space="preserve">" Začíštění u stávající komunikace "  15,00</t>
  </si>
  <si>
    <t>997</t>
  </si>
  <si>
    <t>Přesun sutě</t>
  </si>
  <si>
    <t>34</t>
  </si>
  <si>
    <t>997221551</t>
  </si>
  <si>
    <t>Vodorovná doprava suti se složením a s hrubým urovnáním ze sypkých materiálů, na skládku dle zhotovitele</t>
  </si>
  <si>
    <t>833841025</t>
  </si>
  <si>
    <t>https://podminky.urs.cz/item/CS_URS_2021_01/997221551</t>
  </si>
  <si>
    <t>35</t>
  </si>
  <si>
    <t>997221551-PZ</t>
  </si>
  <si>
    <t>376586264</t>
  </si>
  <si>
    <t>36</t>
  </si>
  <si>
    <t>997221615</t>
  </si>
  <si>
    <t>Poplatek za uložení stavebního odpadu na skládce (skládkovné) z prostého betonu zatříděného do Katalogu odpadů pod kódem 17 01 01</t>
  </si>
  <si>
    <t>1155195217</t>
  </si>
  <si>
    <t>https://podminky.urs.cz/item/CS_URS_2021_02/997221615</t>
  </si>
  <si>
    <t>"podklad z betonu" 123,780*0,20*2,5</t>
  </si>
  <si>
    <t>"obruby" 66,00*0,6*0,25*2,5</t>
  </si>
  <si>
    <t>37</t>
  </si>
  <si>
    <t>997221645</t>
  </si>
  <si>
    <t>Poplatek za uložení stavebního odpadu na skládce (skládkovné) asfaltového bez obsahu dehtu zatříděného do Katalogu odpadů pod kódem 17 03 02</t>
  </si>
  <si>
    <t>-307531433</t>
  </si>
  <si>
    <t>https://podminky.urs.cz/item/CS_URS_2021_02/997221645</t>
  </si>
  <si>
    <t>"asfalt tl. 50 mm" 123,780*0,05*2,5</t>
  </si>
  <si>
    <t>"asfalt tl. 100 mm" 434,500*0,10*2,5</t>
  </si>
  <si>
    <t>38</t>
  </si>
  <si>
    <t>997221655</t>
  </si>
  <si>
    <t>Poplatek za uložení stavebního odpadu na skládce (skládkovné) zeminy a kamení zatříděného do Katalogu odpadů pod kódem 17 05 04</t>
  </si>
  <si>
    <t>-1935873302</t>
  </si>
  <si>
    <t>https://podminky.urs.cz/item/CS_URS_2021_02/997221655</t>
  </si>
  <si>
    <t>"zemina - hlušina" 326,649*0,28*1,85</t>
  </si>
  <si>
    <t>39</t>
  </si>
  <si>
    <t>997221655-PZ</t>
  </si>
  <si>
    <t>1625184730</t>
  </si>
  <si>
    <t>117,851*0,28*1,85</t>
  </si>
  <si>
    <t>998</t>
  </si>
  <si>
    <t>Přesun hmot</t>
  </si>
  <si>
    <t>40</t>
  </si>
  <si>
    <t>998225111</t>
  </si>
  <si>
    <t>Přesun hmot pro komunikace s krytem z kameniva, betonovým nebo živičným dopravní vzdálenost do 200 m jakékoliv délky objektu</t>
  </si>
  <si>
    <t>5322749</t>
  </si>
  <si>
    <t>https://podminky.urs.cz/item/CS_URS_2021_01/998225111</t>
  </si>
  <si>
    <t>VORN - Vedlejší a ostatní rozpočtové náklady</t>
  </si>
  <si>
    <t>0.10001 - Průzkumné, geodetické a projektové práce</t>
  </si>
  <si>
    <t>0.20001 - Příprava staveniště</t>
  </si>
  <si>
    <t>0.30001 - Zařízení staveniště</t>
  </si>
  <si>
    <t>0.40001 - Inženýrská činnost</t>
  </si>
  <si>
    <t>0.60001 - Územní vlivy</t>
  </si>
  <si>
    <t>0.90001 - Ostatní náklady stavby</t>
  </si>
  <si>
    <t>0.10001</t>
  </si>
  <si>
    <t>Průzkumné, geodetické a projektové práce</t>
  </si>
  <si>
    <t>0.10001x01</t>
  </si>
  <si>
    <t>Vytýčení stavby, průběžná činnost geodeta po celou dobu realizace stavby.</t>
  </si>
  <si>
    <t>soubor</t>
  </si>
  <si>
    <t>1024</t>
  </si>
  <si>
    <t>P</t>
  </si>
  <si>
    <t>Poznámka k položce:_x000d_
Veškeré geodetické práce pro vytýčení a ověření geodetických prvků celou dobu stavby. Výstupem dokumentace geodetických prací, odevzdání v digitální i tištěné formě.</t>
  </si>
  <si>
    <t>0.10001x03</t>
  </si>
  <si>
    <t>Výrobní a dílenská dokumentace</t>
  </si>
  <si>
    <t>Poznámka k položce:_x000d_
Kompletní výrobní a dílenská dokumentace v roszahu dle specifikace uvedené v Souhrnné technické zprávě. Odevzdání v digitální i tištěné formě.</t>
  </si>
  <si>
    <t>0.10001x04</t>
  </si>
  <si>
    <t>Ověření, vypískání a vytýčení všech IS na místě plnění zakázky a zajištění jejich ochrany během provádění stavby</t>
  </si>
  <si>
    <t>0.10001x06</t>
  </si>
  <si>
    <t xml:space="preserve">Dokumentace skutečného provedení (dále jen „DSkP“) ve 4 vyhotoveních (3x tisk + 1x dig. forma - PDF a zdrojový formát) zpracovaná na podkladě geodetického zaměření. </t>
  </si>
  <si>
    <t>Poznámka k položce:_x000d_
Dokumentace skutečného provedení ve skladbě DPS po jednotlivých částech stavby. Zpracování v digitální formě s uvedením rozdílů proti DPS, předání v digitální i tištěné formě dle popisu.</t>
  </si>
  <si>
    <t>0.10001x07</t>
  </si>
  <si>
    <t>Geodetické zaměření inženýrských sítí před zakrytím, zpracování jednotlivých výkresů po dílčích sítích a zpracování celkové situace stavby.</t>
  </si>
  <si>
    <t>Poznámka k položce:_x000d_
Veškeré geodetické zaměření inženýrských sítí provedené před jejich zakrytím . Výstupem dokumentace geodetických prací v digitální i tištěné formě.</t>
  </si>
  <si>
    <t>0.20001</t>
  </si>
  <si>
    <t>Příprava staveniště</t>
  </si>
  <si>
    <t>0.20001x02</t>
  </si>
  <si>
    <t>Přípojky vody, elektro a dalších IS nutných pro realizaci zakázky nez měření spotřeby.</t>
  </si>
  <si>
    <t>Poznámka k položce:_x000d_
Připojení zařízení staveniště včetně měření a úhrady spotřeby. Položka obsahuje i dokumentaci přípojek, ochranných opatření a případné přeložky nebo úpravy pro zřízení napojovacích bodů. Odevzdání v digitální i tištěné formě.</t>
  </si>
  <si>
    <t>0.30001</t>
  </si>
  <si>
    <t>Zařízení staveniště</t>
  </si>
  <si>
    <t>0.30001x01</t>
  </si>
  <si>
    <t>Zařízení staveniště v minimální skladbě 1 ks skladového kontejneru po celou dobu stavby.</t>
  </si>
  <si>
    <t xml:space="preserve">Poznámka k položce:_x000d_
Položka obsahuje výstavbu zařízení staveniště, pronájem zařízení a jeho demontáž včetně dovozu, odvozu a montážních prostředků a zařízení. Součástí je i vyrovnání podkladu, montáž, pronájem a demontáž silničních panelů pod zařízení  a doprava. Součástí je i projektová dokumentace ZS, zajištění stavebního povolení, správní poplatky a případné poplatky za zábor veřejného prostranství. Položka obsahuje i zpracování dokumentace zařízení staveniště včetně případného projednání  a zajištění souvisejících povolení včetně správních poplatků, odevzdání v digitální i tištěné formě.</t>
  </si>
  <si>
    <t>0.30001x02</t>
  </si>
  <si>
    <t>Oplocení staveniště po celou dobu stavby</t>
  </si>
  <si>
    <t xml:space="preserve">Poznámka k položce:_x000d_
Oplocení staveniště včetně vjezdových a vstupních bran, oplocení pevné z plotových dílců, označení bezpečnostní páskou s viditelným upozorněním o zákazu vstupu. Součástí položky jsou i změny oplocení v průběhu výstavby dle postupu prací a změn staveniště. </t>
  </si>
  <si>
    <t>Oplocení vč bran</t>
  </si>
  <si>
    <t>30*2+15+25</t>
  </si>
  <si>
    <t>0.30001x04</t>
  </si>
  <si>
    <t>Vyklizení a provedení celkového úklidu staveniště a likvidace všech zařízení používaných k plnění zakázky.</t>
  </si>
  <si>
    <t>Poznámka k položce:_x000d_
Vyklizení staveniště a jeho úklid po dokončení, bude prováděno vždy po dokončení jednotlivých etap.</t>
  </si>
  <si>
    <t>0.30001x05</t>
  </si>
  <si>
    <t>Uvedení pozemků, jejichž úpravy nejsou součástí zakázky, ale budou prováděním zakázky dotčeny, do původního stavu</t>
  </si>
  <si>
    <t>Poznámka k položce:_x000d_
Úklid, vyčištění, případně oprava stávajících zpevněných ploch, ozelenění vegetačních ploch, ošetření zeleně.</t>
  </si>
  <si>
    <t>0.40001</t>
  </si>
  <si>
    <t>Inženýrská činnost</t>
  </si>
  <si>
    <t>0.40001x02</t>
  </si>
  <si>
    <t>Zajištění dopravního značení po dobu plnění předmětu zakázky včetně projednání povolení zhotovitelem a plateb za správní poplatky dle pootřebné doby trvání.</t>
  </si>
  <si>
    <t>Poznámka k položce:_x000d_
Položka obsahuje i potřebnou dokumentaci, její projednání a zajištění potřebných povolení. Součástí i správní poplatky, odevzdání v digitální i tištěné formě.</t>
  </si>
  <si>
    <t>0.60001</t>
  </si>
  <si>
    <t>Územní vlivy</t>
  </si>
  <si>
    <t>0.60001x01</t>
  </si>
  <si>
    <t>Zajištění bezpečnosti při plnění předmětu zakázky a zajištění ochrany životního prostředí zhotovitelem v průběhu realizace bez ovlivnění a nepříznivých dopadů na životní prostředí a okolí</t>
  </si>
  <si>
    <t>Poznámka k položce:_x000d_
0</t>
  </si>
  <si>
    <t>0.60001x02</t>
  </si>
  <si>
    <t>Zajištění čistoty staveniště a zejména okolí, v případě potřeby zajištění čištění komunikací dotčených provozem zhotovitele, zejména výjezd a příjezd na staveniště a obslužné plochy</t>
  </si>
  <si>
    <t>Poznámka k položce:_x000d_
Pravidelný úklid staveniště a přístupových a příjezdových tras.</t>
  </si>
  <si>
    <t>0.90001</t>
  </si>
  <si>
    <t>Ostatní náklady stavby</t>
  </si>
  <si>
    <t>0.90001x01</t>
  </si>
  <si>
    <t>Průběžná fotodokumentace z průběhu provádění zakázky (digitální forma) v počtu min. 40 ks fotek měsíčně. Soubory fotodokumentace řazené po datech jejich provedení.</t>
  </si>
  <si>
    <t>50</t>
  </si>
  <si>
    <t>Poznámka k položce:_x000d_
Řazení fotodokumentace do adresářů po jednotlivých datech s popisem zachycených stavů stavby.</t>
  </si>
  <si>
    <t>0.90001x02</t>
  </si>
  <si>
    <t>Provedení všech provozních, tlakových a revizních zkoušek a dalších nutných úředních zkoušek a testů k prokázání kvality a bezpečné provozuschopnosti díla a jeho součástí včetně podrobných záznamů a zpráv o průběhu a výsledcích těchto zkoušek</t>
  </si>
  <si>
    <t>52</t>
  </si>
  <si>
    <t>0.90001x03</t>
  </si>
  <si>
    <t>Předání prohlášení o shodě na všechny použité dodávky, materiály a zařízení a další doklady, související s plněním předmětu zakázky, které jsou nezbytné ke kolaudačnímu řízení a převzetí a předání díla (atesty, revize, certifikáty, o likvidaci odpadů v souladu s platnou legislativou atd.);</t>
  </si>
  <si>
    <t>54</t>
  </si>
  <si>
    <t>Poznámka k položce:_x000d_
Doklady pro kolaudaci stavby, předávané po dokončených etapác, odevzdání v digitální i tištěné formě.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</si>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</sst>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7231" TargetMode="External" /><Relationship Id="rId2" Type="http://schemas.openxmlformats.org/officeDocument/2006/relationships/hyperlink" Target="https://podminky.urs.cz/item/CS_URS_2021_01/113107241" TargetMode="External" /><Relationship Id="rId3" Type="http://schemas.openxmlformats.org/officeDocument/2006/relationships/hyperlink" Target="https://podminky.urs.cz/item/CS_URS_2021_01/113107242" TargetMode="External" /><Relationship Id="rId4" Type="http://schemas.openxmlformats.org/officeDocument/2006/relationships/hyperlink" Target="https://podminky.urs.cz/item/CS_URS_2021_01/113201112" TargetMode="External" /><Relationship Id="rId5" Type="http://schemas.openxmlformats.org/officeDocument/2006/relationships/hyperlink" Target="https://podminky.urs.cz/item/CS_URS_2021_02/181311103" TargetMode="External" /><Relationship Id="rId6" Type="http://schemas.openxmlformats.org/officeDocument/2006/relationships/hyperlink" Target="https://podminky.urs.cz/item/CS_URS_2021_02/131213101" TargetMode="External" /><Relationship Id="rId7" Type="http://schemas.openxmlformats.org/officeDocument/2006/relationships/hyperlink" Target="https://podminky.urs.cz/item/CS_URS_2021_02/132212111" TargetMode="External" /><Relationship Id="rId8" Type="http://schemas.openxmlformats.org/officeDocument/2006/relationships/hyperlink" Target="https://podminky.urs.cz/item/CS_URS_2021_02/174111101" TargetMode="External" /><Relationship Id="rId9" Type="http://schemas.openxmlformats.org/officeDocument/2006/relationships/hyperlink" Target="https://podminky.urs.cz/item/CS_URS_2021_02/220060423" TargetMode="External" /><Relationship Id="rId10" Type="http://schemas.openxmlformats.org/officeDocument/2006/relationships/hyperlink" Target="https://podminky.urs.cz/item/CS_URS_2021_02/460661213" TargetMode="External" /><Relationship Id="rId11" Type="http://schemas.openxmlformats.org/officeDocument/2006/relationships/hyperlink" Target="https://podminky.urs.cz/item/CS_URS_2021_02/58156562" TargetMode="External" /><Relationship Id="rId12" Type="http://schemas.openxmlformats.org/officeDocument/2006/relationships/hyperlink" Target="https://podminky.urs.cz/item/CS_URS_2021_01/181252305" TargetMode="External" /><Relationship Id="rId13" Type="http://schemas.openxmlformats.org/officeDocument/2006/relationships/hyperlink" Target="https://podminky.urs.cz/item/CS_URS_2021_01/561021111" TargetMode="External" /><Relationship Id="rId14" Type="http://schemas.openxmlformats.org/officeDocument/2006/relationships/hyperlink" Target="https://podminky.urs.cz/item/CS_URS_2021_01/58521113" TargetMode="External" /><Relationship Id="rId15" Type="http://schemas.openxmlformats.org/officeDocument/2006/relationships/hyperlink" Target="https://podminky.urs.cz/item/CS_URS_2021_01/564851111" TargetMode="External" /><Relationship Id="rId16" Type="http://schemas.openxmlformats.org/officeDocument/2006/relationships/hyperlink" Target="https://podminky.urs.cz/item/CS_URS_2021_01/596212312" TargetMode="External" /><Relationship Id="rId17" Type="http://schemas.openxmlformats.org/officeDocument/2006/relationships/hyperlink" Target="https://podminky.urs.cz/item/CS_URS_2021_01/59245296" TargetMode="External" /><Relationship Id="rId18" Type="http://schemas.openxmlformats.org/officeDocument/2006/relationships/hyperlink" Target="https://podminky.urs.cz/item/CS_URS_2021_01/28611126" TargetMode="External" /><Relationship Id="rId19" Type="http://schemas.openxmlformats.org/officeDocument/2006/relationships/hyperlink" Target="https://podminky.urs.cz/item/CS_URS_2021_01/899232111" TargetMode="External" /><Relationship Id="rId20" Type="http://schemas.openxmlformats.org/officeDocument/2006/relationships/hyperlink" Target="https://podminky.urs.cz/item/CS_URS_2021_01/899332111" TargetMode="External" /><Relationship Id="rId21" Type="http://schemas.openxmlformats.org/officeDocument/2006/relationships/hyperlink" Target="https://podminky.urs.cz/item/CS_URS_2021_01/915111111" TargetMode="External" /><Relationship Id="rId22" Type="http://schemas.openxmlformats.org/officeDocument/2006/relationships/hyperlink" Target="https://podminky.urs.cz/item/CS_URS_2021_01/916131213" TargetMode="External" /><Relationship Id="rId23" Type="http://schemas.openxmlformats.org/officeDocument/2006/relationships/hyperlink" Target="https://podminky.urs.cz/item/CS_URS_2021_01/59217034" TargetMode="External" /><Relationship Id="rId24" Type="http://schemas.openxmlformats.org/officeDocument/2006/relationships/hyperlink" Target="https://podminky.urs.cz/item/CS_URS_2021_01/916991121" TargetMode="External" /><Relationship Id="rId25" Type="http://schemas.openxmlformats.org/officeDocument/2006/relationships/hyperlink" Target="https://podminky.urs.cz/item/CS_URS_2021_01/919735112" TargetMode="External" /><Relationship Id="rId26" Type="http://schemas.openxmlformats.org/officeDocument/2006/relationships/hyperlink" Target="https://podminky.urs.cz/item/CS_URS_2021_01/997221551" TargetMode="External" /><Relationship Id="rId27" Type="http://schemas.openxmlformats.org/officeDocument/2006/relationships/hyperlink" Target="https://podminky.urs.cz/item/CS_URS_2021_02/997221615" TargetMode="External" /><Relationship Id="rId28" Type="http://schemas.openxmlformats.org/officeDocument/2006/relationships/hyperlink" Target="https://podminky.urs.cz/item/CS_URS_2021_02/997221645" TargetMode="External" /><Relationship Id="rId29" Type="http://schemas.openxmlformats.org/officeDocument/2006/relationships/hyperlink" Target="https://podminky.urs.cz/item/CS_URS_2021_02/997221655" TargetMode="External" /><Relationship Id="rId30" Type="http://schemas.openxmlformats.org/officeDocument/2006/relationships/hyperlink" Target="https://podminky.urs.cz/item/CS_URS_2021_01/998225111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32"/>
      <c r="BS17" s="18" t="s">
        <v>42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44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44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50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51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52</v>
      </c>
      <c r="E29" s="49"/>
      <c r="F29" s="33" t="s">
        <v>53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59</v>
      </c>
      <c r="U35" s="56"/>
      <c r="V35" s="56"/>
      <c r="W35" s="56"/>
      <c r="X35" s="58" t="s">
        <v>60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61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2120_DVZ_Strav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ZPEVNĚNÝCH PLOCH STAVOVACÍ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Česká Lípa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31. 7. 2021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Nemocnice s poliklinikou Česká Lípa, a.s.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38</v>
      </c>
      <c r="AJ49" s="42"/>
      <c r="AK49" s="42"/>
      <c r="AL49" s="42"/>
      <c r="AM49" s="75" t="str">
        <f>IF(E17="","",E17)</f>
        <v>STORING spol. s ro.o.</v>
      </c>
      <c r="AN49" s="66"/>
      <c r="AO49" s="66"/>
      <c r="AP49" s="66"/>
      <c r="AQ49" s="42"/>
      <c r="AR49" s="46"/>
      <c r="AS49" s="76" t="s">
        <v>62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36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43</v>
      </c>
      <c r="AJ50" s="42"/>
      <c r="AK50" s="42"/>
      <c r="AL50" s="42"/>
      <c r="AM50" s="75" t="str">
        <f>IF(E20="","",E20)</f>
        <v>Zuzana Morávková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63</v>
      </c>
      <c r="D52" s="89"/>
      <c r="E52" s="89"/>
      <c r="F52" s="89"/>
      <c r="G52" s="89"/>
      <c r="H52" s="90"/>
      <c r="I52" s="91" t="s">
        <v>64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65</v>
      </c>
      <c r="AH52" s="89"/>
      <c r="AI52" s="89"/>
      <c r="AJ52" s="89"/>
      <c r="AK52" s="89"/>
      <c r="AL52" s="89"/>
      <c r="AM52" s="89"/>
      <c r="AN52" s="91" t="s">
        <v>66</v>
      </c>
      <c r="AO52" s="89"/>
      <c r="AP52" s="89"/>
      <c r="AQ52" s="93" t="s">
        <v>67</v>
      </c>
      <c r="AR52" s="46"/>
      <c r="AS52" s="94" t="s">
        <v>68</v>
      </c>
      <c r="AT52" s="95" t="s">
        <v>69</v>
      </c>
      <c r="AU52" s="95" t="s">
        <v>70</v>
      </c>
      <c r="AV52" s="95" t="s">
        <v>71</v>
      </c>
      <c r="AW52" s="95" t="s">
        <v>72</v>
      </c>
      <c r="AX52" s="95" t="s">
        <v>73</v>
      </c>
      <c r="AY52" s="95" t="s">
        <v>74</v>
      </c>
      <c r="AZ52" s="95" t="s">
        <v>75</v>
      </c>
      <c r="BA52" s="95" t="s">
        <v>76</v>
      </c>
      <c r="BB52" s="95" t="s">
        <v>77</v>
      </c>
      <c r="BC52" s="95" t="s">
        <v>78</v>
      </c>
      <c r="BD52" s="96" t="s">
        <v>79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80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44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81</v>
      </c>
      <c r="BT54" s="111" t="s">
        <v>82</v>
      </c>
      <c r="BU54" s="112" t="s">
        <v>83</v>
      </c>
      <c r="BV54" s="111" t="s">
        <v>84</v>
      </c>
      <c r="BW54" s="111" t="s">
        <v>5</v>
      </c>
      <c r="BX54" s="111" t="s">
        <v>85</v>
      </c>
      <c r="CL54" s="111" t="s">
        <v>19</v>
      </c>
    </row>
    <row r="55" s="7" customFormat="1" ht="16.5" customHeight="1">
      <c r="A55" s="113" t="s">
        <v>86</v>
      </c>
      <c r="B55" s="114"/>
      <c r="C55" s="115"/>
      <c r="D55" s="116" t="s">
        <v>87</v>
      </c>
      <c r="E55" s="116"/>
      <c r="F55" s="116"/>
      <c r="G55" s="116"/>
      <c r="H55" s="116"/>
      <c r="I55" s="117"/>
      <c r="J55" s="116" t="s">
        <v>88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'D1.05 - Zpevněné plochy S...'!J30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89</v>
      </c>
      <c r="AR55" s="120"/>
      <c r="AS55" s="121">
        <v>0</v>
      </c>
      <c r="AT55" s="122">
        <f>ROUND(SUM(AV55:AW55),2)</f>
        <v>0</v>
      </c>
      <c r="AU55" s="123">
        <f>'D1.05 - Zpevněné plochy S...'!P87</f>
        <v>0</v>
      </c>
      <c r="AV55" s="122">
        <f>'D1.05 - Zpevněné plochy S...'!J33</f>
        <v>0</v>
      </c>
      <c r="AW55" s="122">
        <f>'D1.05 - Zpevněné plochy S...'!J34</f>
        <v>0</v>
      </c>
      <c r="AX55" s="122">
        <f>'D1.05 - Zpevněné plochy S...'!J35</f>
        <v>0</v>
      </c>
      <c r="AY55" s="122">
        <f>'D1.05 - Zpevněné plochy S...'!J36</f>
        <v>0</v>
      </c>
      <c r="AZ55" s="122">
        <f>'D1.05 - Zpevněné plochy S...'!F33</f>
        <v>0</v>
      </c>
      <c r="BA55" s="122">
        <f>'D1.05 - Zpevněné plochy S...'!F34</f>
        <v>0</v>
      </c>
      <c r="BB55" s="122">
        <f>'D1.05 - Zpevněné plochy S...'!F35</f>
        <v>0</v>
      </c>
      <c r="BC55" s="122">
        <f>'D1.05 - Zpevněné plochy S...'!F36</f>
        <v>0</v>
      </c>
      <c r="BD55" s="124">
        <f>'D1.05 - Zpevněné plochy S...'!F37</f>
        <v>0</v>
      </c>
      <c r="BE55" s="7"/>
      <c r="BT55" s="125" t="s">
        <v>90</v>
      </c>
      <c r="BV55" s="125" t="s">
        <v>84</v>
      </c>
      <c r="BW55" s="125" t="s">
        <v>91</v>
      </c>
      <c r="BX55" s="125" t="s">
        <v>5</v>
      </c>
      <c r="CL55" s="125" t="s">
        <v>44</v>
      </c>
      <c r="CM55" s="125" t="s">
        <v>92</v>
      </c>
    </row>
    <row r="56" s="7" customFormat="1" ht="16.5" customHeight="1">
      <c r="A56" s="113" t="s">
        <v>86</v>
      </c>
      <c r="B56" s="114"/>
      <c r="C56" s="115"/>
      <c r="D56" s="116" t="s">
        <v>93</v>
      </c>
      <c r="E56" s="116"/>
      <c r="F56" s="116"/>
      <c r="G56" s="116"/>
      <c r="H56" s="116"/>
      <c r="I56" s="117"/>
      <c r="J56" s="116" t="s">
        <v>94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'VORN - Vedlejší a ostatní...'!J30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89</v>
      </c>
      <c r="AR56" s="120"/>
      <c r="AS56" s="126">
        <v>0</v>
      </c>
      <c r="AT56" s="127">
        <f>ROUND(SUM(AV56:AW56),2)</f>
        <v>0</v>
      </c>
      <c r="AU56" s="128">
        <f>'VORN - Vedlejší a ostatní...'!P85</f>
        <v>0</v>
      </c>
      <c r="AV56" s="127">
        <f>'VORN - Vedlejší a ostatní...'!J33</f>
        <v>0</v>
      </c>
      <c r="AW56" s="127">
        <f>'VORN - Vedlejší a ostatní...'!J34</f>
        <v>0</v>
      </c>
      <c r="AX56" s="127">
        <f>'VORN - Vedlejší a ostatní...'!J35</f>
        <v>0</v>
      </c>
      <c r="AY56" s="127">
        <f>'VORN - Vedlejší a ostatní...'!J36</f>
        <v>0</v>
      </c>
      <c r="AZ56" s="127">
        <f>'VORN - Vedlejší a ostatní...'!F33</f>
        <v>0</v>
      </c>
      <c r="BA56" s="127">
        <f>'VORN - Vedlejší a ostatní...'!F34</f>
        <v>0</v>
      </c>
      <c r="BB56" s="127">
        <f>'VORN - Vedlejší a ostatní...'!F35</f>
        <v>0</v>
      </c>
      <c r="BC56" s="127">
        <f>'VORN - Vedlejší a ostatní...'!F36</f>
        <v>0</v>
      </c>
      <c r="BD56" s="129">
        <f>'VORN - Vedlejší a ostatní...'!F37</f>
        <v>0</v>
      </c>
      <c r="BE56" s="7"/>
      <c r="BT56" s="125" t="s">
        <v>90</v>
      </c>
      <c r="BV56" s="125" t="s">
        <v>84</v>
      </c>
      <c r="BW56" s="125" t="s">
        <v>95</v>
      </c>
      <c r="BX56" s="125" t="s">
        <v>5</v>
      </c>
      <c r="CL56" s="125" t="s">
        <v>44</v>
      </c>
      <c r="CM56" s="125" t="s">
        <v>92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BD2WinKUgcdYRuUtOHnYjCqqo78RDx5htWuf1EU4EDfRt1S/mAUS1LYMc/HchMwiMx/IIEv8GjYRjwu4g/mOQQ==" hashValue="/MIQ7S0j0gJ7E9bPIYeLo23wvr8E34rpvS6xW3hVuN6VRRc8FuUzxWo7QLeCzAQmPnLPj6MVZNJYnW8WY4wc5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D1.05 - Zpevněné plochy S...'!C2" display="/"/>
    <hyperlink ref="A56" location="'VORN - Vedlejší a ostat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92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OPRAVA ZPEVNĚNÝCH PLOCH STAVOVACÍ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44</v>
      </c>
      <c r="G11" s="40"/>
      <c r="H11" s="40"/>
      <c r="I11" s="134" t="s">
        <v>20</v>
      </c>
      <c r="J11" s="138" t="s">
        <v>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31. 7. 2021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44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45</v>
      </c>
      <c r="F24" s="40"/>
      <c r="G24" s="40"/>
      <c r="H24" s="40"/>
      <c r="I24" s="134" t="s">
        <v>34</v>
      </c>
      <c r="J24" s="138" t="s">
        <v>44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47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48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50</v>
      </c>
      <c r="G32" s="40"/>
      <c r="H32" s="40"/>
      <c r="I32" s="147" t="s">
        <v>49</v>
      </c>
      <c r="J32" s="147" t="s">
        <v>51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52</v>
      </c>
      <c r="E33" s="134" t="s">
        <v>53</v>
      </c>
      <c r="F33" s="149">
        <f>ROUND((SUM(BE87:BE212)),  2)</f>
        <v>0</v>
      </c>
      <c r="G33" s="40"/>
      <c r="H33" s="40"/>
      <c r="I33" s="150">
        <v>0.20999999999999999</v>
      </c>
      <c r="J33" s="149">
        <f>ROUND(((SUM(BE87:BE212))*I33),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54</v>
      </c>
      <c r="F34" s="149">
        <f>ROUND((SUM(BF87:BF212)),  2)</f>
        <v>0</v>
      </c>
      <c r="G34" s="40"/>
      <c r="H34" s="40"/>
      <c r="I34" s="150">
        <v>0.14999999999999999</v>
      </c>
      <c r="J34" s="149">
        <f>ROUND(((SUM(BF87:BF212))*I34),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55</v>
      </c>
      <c r="F35" s="149">
        <f>ROUND((SUM(BG87:BG212)),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56</v>
      </c>
      <c r="F36" s="149">
        <f>ROUND((SUM(BH87:BH212)),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57</v>
      </c>
      <c r="F37" s="149">
        <f>ROUND((SUM(BI87:BI212)),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58</v>
      </c>
      <c r="E39" s="153"/>
      <c r="F39" s="153"/>
      <c r="G39" s="154" t="s">
        <v>59</v>
      </c>
      <c r="H39" s="155" t="s">
        <v>60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ZPEVNĚNÝCH PLOCH STAVOVACÍ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D1.05 - Zpevněné plochy Stravovací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Česká Lípa</v>
      </c>
      <c r="G52" s="42"/>
      <c r="H52" s="42"/>
      <c r="I52" s="33" t="s">
        <v>24</v>
      </c>
      <c r="J52" s="74" t="str">
        <f>IF(J12="","",J12)</f>
        <v>31. 7. 2021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Nemocnice s poliklinikou Česká Lípa, a.s.</v>
      </c>
      <c r="G54" s="42"/>
      <c r="H54" s="42"/>
      <c r="I54" s="33" t="s">
        <v>38</v>
      </c>
      <c r="J54" s="38" t="str">
        <f>E21</f>
        <v>STORING spol. s ro.o.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Zuzana Morávková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80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</v>
      </c>
      <c r="E62" s="176"/>
      <c r="F62" s="176"/>
      <c r="G62" s="176"/>
      <c r="H62" s="176"/>
      <c r="I62" s="176"/>
      <c r="J62" s="177">
        <f>J135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106</v>
      </c>
      <c r="E63" s="176"/>
      <c r="F63" s="176"/>
      <c r="G63" s="176"/>
      <c r="H63" s="176"/>
      <c r="I63" s="176"/>
      <c r="J63" s="177">
        <f>J140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J161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108</v>
      </c>
      <c r="E65" s="176"/>
      <c r="F65" s="176"/>
      <c r="G65" s="176"/>
      <c r="H65" s="176"/>
      <c r="I65" s="176"/>
      <c r="J65" s="177">
        <f>J171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109</v>
      </c>
      <c r="E66" s="176"/>
      <c r="F66" s="176"/>
      <c r="G66" s="176"/>
      <c r="H66" s="176"/>
      <c r="I66" s="176"/>
      <c r="J66" s="177">
        <f>J189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110</v>
      </c>
      <c r="E67" s="176"/>
      <c r="F67" s="176"/>
      <c r="G67" s="176"/>
      <c r="H67" s="176"/>
      <c r="I67" s="176"/>
      <c r="J67" s="177">
        <f>J210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111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OPRAVA ZPEVNĚNÝCH PLOCH STAVOVACÍ</v>
      </c>
      <c r="F77" s="33"/>
      <c r="G77" s="33"/>
      <c r="H77" s="33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97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D1.05 - Zpevněné plochy Stravovací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F12</f>
        <v>Česká Lípa</v>
      </c>
      <c r="G81" s="42"/>
      <c r="H81" s="42"/>
      <c r="I81" s="33" t="s">
        <v>24</v>
      </c>
      <c r="J81" s="74" t="str">
        <f>IF(J12="","",J12)</f>
        <v>31. 7. 2021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30</v>
      </c>
      <c r="D83" s="42"/>
      <c r="E83" s="42"/>
      <c r="F83" s="28" t="str">
        <f>E15</f>
        <v>Nemocnice s poliklinikou Česká Lípa, a.s.</v>
      </c>
      <c r="G83" s="42"/>
      <c r="H83" s="42"/>
      <c r="I83" s="33" t="s">
        <v>38</v>
      </c>
      <c r="J83" s="38" t="str">
        <f>E21</f>
        <v>STORING spol. s ro.o.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36</v>
      </c>
      <c r="D84" s="42"/>
      <c r="E84" s="42"/>
      <c r="F84" s="28" t="str">
        <f>IF(E18="","",E18)</f>
        <v>Vyplň údaj</v>
      </c>
      <c r="G84" s="42"/>
      <c r="H84" s="42"/>
      <c r="I84" s="33" t="s">
        <v>43</v>
      </c>
      <c r="J84" s="38" t="str">
        <f>E24</f>
        <v>Zuzana Morávková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112</v>
      </c>
      <c r="D86" s="182" t="s">
        <v>67</v>
      </c>
      <c r="E86" s="182" t="s">
        <v>63</v>
      </c>
      <c r="F86" s="182" t="s">
        <v>64</v>
      </c>
      <c r="G86" s="182" t="s">
        <v>113</v>
      </c>
      <c r="H86" s="182" t="s">
        <v>114</v>
      </c>
      <c r="I86" s="182" t="s">
        <v>115</v>
      </c>
      <c r="J86" s="182" t="s">
        <v>101</v>
      </c>
      <c r="K86" s="183" t="s">
        <v>116</v>
      </c>
      <c r="L86" s="184"/>
      <c r="M86" s="94" t="s">
        <v>44</v>
      </c>
      <c r="N86" s="95" t="s">
        <v>52</v>
      </c>
      <c r="O86" s="95" t="s">
        <v>117</v>
      </c>
      <c r="P86" s="95" t="s">
        <v>118</v>
      </c>
      <c r="Q86" s="95" t="s">
        <v>119</v>
      </c>
      <c r="R86" s="95" t="s">
        <v>120</v>
      </c>
      <c r="S86" s="95" t="s">
        <v>121</v>
      </c>
      <c r="T86" s="96" t="s">
        <v>122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123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200.72625879999998</v>
      </c>
      <c r="S87" s="98"/>
      <c r="T87" s="188">
        <f>T88</f>
        <v>419.09894000000003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81</v>
      </c>
      <c r="AU87" s="18" t="s">
        <v>102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81</v>
      </c>
      <c r="E88" s="193" t="s">
        <v>124</v>
      </c>
      <c r="F88" s="193" t="s">
        <v>125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P89+P135+P140+P161+P171+P189+P210</f>
        <v>0</v>
      </c>
      <c r="Q88" s="198"/>
      <c r="R88" s="199">
        <f>R89+R135+R140+R161+R171+R189+R210</f>
        <v>200.72625879999998</v>
      </c>
      <c r="S88" s="198"/>
      <c r="T88" s="200">
        <f>T89+T135+T140+T161+T171+T189+T210</f>
        <v>419.09894000000003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90</v>
      </c>
      <c r="AT88" s="202" t="s">
        <v>81</v>
      </c>
      <c r="AU88" s="202" t="s">
        <v>82</v>
      </c>
      <c r="AY88" s="201" t="s">
        <v>126</v>
      </c>
      <c r="BK88" s="203">
        <f>BK89+BK135+BK140+BK161+BK171+BK189+BK210</f>
        <v>0</v>
      </c>
    </row>
    <row r="89" s="12" customFormat="1" ht="22.8" customHeight="1">
      <c r="A89" s="12"/>
      <c r="B89" s="190"/>
      <c r="C89" s="191"/>
      <c r="D89" s="192" t="s">
        <v>81</v>
      </c>
      <c r="E89" s="204" t="s">
        <v>90</v>
      </c>
      <c r="F89" s="204" t="s">
        <v>127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SUM(P90:P134)</f>
        <v>0</v>
      </c>
      <c r="Q89" s="198"/>
      <c r="R89" s="199">
        <f>SUM(R90:R134)</f>
        <v>3.6000000000000001</v>
      </c>
      <c r="S89" s="198"/>
      <c r="T89" s="200">
        <f>SUM(T90:T134)</f>
        <v>419.09894000000003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90</v>
      </c>
      <c r="AT89" s="202" t="s">
        <v>81</v>
      </c>
      <c r="AU89" s="202" t="s">
        <v>90</v>
      </c>
      <c r="AY89" s="201" t="s">
        <v>126</v>
      </c>
      <c r="BK89" s="203">
        <f>SUM(BK90:BK134)</f>
        <v>0</v>
      </c>
    </row>
    <row r="90" s="2" customFormat="1" ht="37.8" customHeight="1">
      <c r="A90" s="40"/>
      <c r="B90" s="41"/>
      <c r="C90" s="206" t="s">
        <v>90</v>
      </c>
      <c r="D90" s="206" t="s">
        <v>128</v>
      </c>
      <c r="E90" s="207" t="s">
        <v>129</v>
      </c>
      <c r="F90" s="208" t="s">
        <v>130</v>
      </c>
      <c r="G90" s="209" t="s">
        <v>131</v>
      </c>
      <c r="H90" s="210">
        <v>316.649</v>
      </c>
      <c r="I90" s="211"/>
      <c r="J90" s="212">
        <f>ROUND(I90*H90,2)</f>
        <v>0</v>
      </c>
      <c r="K90" s="208" t="s">
        <v>44</v>
      </c>
      <c r="L90" s="46"/>
      <c r="M90" s="213" t="s">
        <v>44</v>
      </c>
      <c r="N90" s="214" t="s">
        <v>53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0.57999999999999996</v>
      </c>
      <c r="T90" s="216">
        <f>S90*H90</f>
        <v>183.65642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132</v>
      </c>
      <c r="AT90" s="217" t="s">
        <v>128</v>
      </c>
      <c r="AU90" s="217" t="s">
        <v>92</v>
      </c>
      <c r="AY90" s="18" t="s">
        <v>126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90</v>
      </c>
      <c r="BK90" s="218">
        <f>ROUND(I90*H90,2)</f>
        <v>0</v>
      </c>
      <c r="BL90" s="18" t="s">
        <v>132</v>
      </c>
      <c r="BM90" s="217" t="s">
        <v>133</v>
      </c>
    </row>
    <row r="91" s="13" customFormat="1">
      <c r="A91" s="13"/>
      <c r="B91" s="219"/>
      <c r="C91" s="220"/>
      <c r="D91" s="221" t="s">
        <v>134</v>
      </c>
      <c r="E91" s="222" t="s">
        <v>44</v>
      </c>
      <c r="F91" s="223" t="s">
        <v>135</v>
      </c>
      <c r="G91" s="220"/>
      <c r="H91" s="224">
        <v>316.649</v>
      </c>
      <c r="I91" s="225"/>
      <c r="J91" s="220"/>
      <c r="K91" s="220"/>
      <c r="L91" s="226"/>
      <c r="M91" s="227"/>
      <c r="N91" s="228"/>
      <c r="O91" s="228"/>
      <c r="P91" s="228"/>
      <c r="Q91" s="228"/>
      <c r="R91" s="228"/>
      <c r="S91" s="228"/>
      <c r="T91" s="22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0" t="s">
        <v>134</v>
      </c>
      <c r="AU91" s="230" t="s">
        <v>92</v>
      </c>
      <c r="AV91" s="13" t="s">
        <v>92</v>
      </c>
      <c r="AW91" s="13" t="s">
        <v>42</v>
      </c>
      <c r="AX91" s="13" t="s">
        <v>90</v>
      </c>
      <c r="AY91" s="230" t="s">
        <v>126</v>
      </c>
    </row>
    <row r="92" s="2" customFormat="1" ht="37.8" customHeight="1">
      <c r="A92" s="40"/>
      <c r="B92" s="41"/>
      <c r="C92" s="206" t="s">
        <v>92</v>
      </c>
      <c r="D92" s="206" t="s">
        <v>128</v>
      </c>
      <c r="E92" s="207" t="s">
        <v>136</v>
      </c>
      <c r="F92" s="208" t="s">
        <v>130</v>
      </c>
      <c r="G92" s="209" t="s">
        <v>131</v>
      </c>
      <c r="H92" s="210">
        <v>117.851</v>
      </c>
      <c r="I92" s="211"/>
      <c r="J92" s="212">
        <f>ROUND(I92*H92,2)</f>
        <v>0</v>
      </c>
      <c r="K92" s="208" t="s">
        <v>44</v>
      </c>
      <c r="L92" s="46"/>
      <c r="M92" s="213" t="s">
        <v>44</v>
      </c>
      <c r="N92" s="214" t="s">
        <v>53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0.57999999999999996</v>
      </c>
      <c r="T92" s="216">
        <f>S92*H92</f>
        <v>68.353579999999994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132</v>
      </c>
      <c r="AT92" s="217" t="s">
        <v>128</v>
      </c>
      <c r="AU92" s="217" t="s">
        <v>92</v>
      </c>
      <c r="AY92" s="18" t="s">
        <v>126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90</v>
      </c>
      <c r="BK92" s="218">
        <f>ROUND(I92*H92,2)</f>
        <v>0</v>
      </c>
      <c r="BL92" s="18" t="s">
        <v>132</v>
      </c>
      <c r="BM92" s="217" t="s">
        <v>137</v>
      </c>
    </row>
    <row r="93" s="14" customFormat="1">
      <c r="A93" s="14"/>
      <c r="B93" s="231"/>
      <c r="C93" s="232"/>
      <c r="D93" s="221" t="s">
        <v>134</v>
      </c>
      <c r="E93" s="233" t="s">
        <v>44</v>
      </c>
      <c r="F93" s="234" t="s">
        <v>138</v>
      </c>
      <c r="G93" s="232"/>
      <c r="H93" s="233" t="s">
        <v>44</v>
      </c>
      <c r="I93" s="235"/>
      <c r="J93" s="232"/>
      <c r="K93" s="232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134</v>
      </c>
      <c r="AU93" s="240" t="s">
        <v>92</v>
      </c>
      <c r="AV93" s="14" t="s">
        <v>90</v>
      </c>
      <c r="AW93" s="14" t="s">
        <v>42</v>
      </c>
      <c r="AX93" s="14" t="s">
        <v>82</v>
      </c>
      <c r="AY93" s="240" t="s">
        <v>126</v>
      </c>
    </row>
    <row r="94" s="13" customFormat="1">
      <c r="A94" s="13"/>
      <c r="B94" s="219"/>
      <c r="C94" s="220"/>
      <c r="D94" s="221" t="s">
        <v>134</v>
      </c>
      <c r="E94" s="222" t="s">
        <v>44</v>
      </c>
      <c r="F94" s="223" t="s">
        <v>139</v>
      </c>
      <c r="G94" s="220"/>
      <c r="H94" s="224">
        <v>117.851</v>
      </c>
      <c r="I94" s="225"/>
      <c r="J94" s="220"/>
      <c r="K94" s="220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134</v>
      </c>
      <c r="AU94" s="230" t="s">
        <v>92</v>
      </c>
      <c r="AV94" s="13" t="s">
        <v>92</v>
      </c>
      <c r="AW94" s="13" t="s">
        <v>42</v>
      </c>
      <c r="AX94" s="13" t="s">
        <v>90</v>
      </c>
      <c r="AY94" s="230" t="s">
        <v>126</v>
      </c>
    </row>
    <row r="95" s="2" customFormat="1" ht="24.15" customHeight="1">
      <c r="A95" s="40"/>
      <c r="B95" s="41"/>
      <c r="C95" s="206" t="s">
        <v>140</v>
      </c>
      <c r="D95" s="206" t="s">
        <v>128</v>
      </c>
      <c r="E95" s="207" t="s">
        <v>141</v>
      </c>
      <c r="F95" s="208" t="s">
        <v>142</v>
      </c>
      <c r="G95" s="209" t="s">
        <v>131</v>
      </c>
      <c r="H95" s="210">
        <v>123.78</v>
      </c>
      <c r="I95" s="211"/>
      <c r="J95" s="212">
        <f>ROUND(I95*H95,2)</f>
        <v>0</v>
      </c>
      <c r="K95" s="208" t="s">
        <v>143</v>
      </c>
      <c r="L95" s="46"/>
      <c r="M95" s="213" t="s">
        <v>44</v>
      </c>
      <c r="N95" s="214" t="s">
        <v>53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0.32500000000000001</v>
      </c>
      <c r="T95" s="216">
        <f>S95*H95</f>
        <v>40.228500000000004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132</v>
      </c>
      <c r="AT95" s="217" t="s">
        <v>128</v>
      </c>
      <c r="AU95" s="217" t="s">
        <v>92</v>
      </c>
      <c r="AY95" s="18" t="s">
        <v>126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90</v>
      </c>
      <c r="BK95" s="218">
        <f>ROUND(I95*H95,2)</f>
        <v>0</v>
      </c>
      <c r="BL95" s="18" t="s">
        <v>132</v>
      </c>
      <c r="BM95" s="217" t="s">
        <v>144</v>
      </c>
    </row>
    <row r="96" s="2" customFormat="1">
      <c r="A96" s="40"/>
      <c r="B96" s="41"/>
      <c r="C96" s="42"/>
      <c r="D96" s="241" t="s">
        <v>145</v>
      </c>
      <c r="E96" s="42"/>
      <c r="F96" s="242" t="s">
        <v>146</v>
      </c>
      <c r="G96" s="42"/>
      <c r="H96" s="42"/>
      <c r="I96" s="243"/>
      <c r="J96" s="42"/>
      <c r="K96" s="42"/>
      <c r="L96" s="46"/>
      <c r="M96" s="244"/>
      <c r="N96" s="24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145</v>
      </c>
      <c r="AU96" s="18" t="s">
        <v>92</v>
      </c>
    </row>
    <row r="97" s="13" customFormat="1">
      <c r="A97" s="13"/>
      <c r="B97" s="219"/>
      <c r="C97" s="220"/>
      <c r="D97" s="221" t="s">
        <v>134</v>
      </c>
      <c r="E97" s="222" t="s">
        <v>44</v>
      </c>
      <c r="F97" s="223" t="s">
        <v>147</v>
      </c>
      <c r="G97" s="220"/>
      <c r="H97" s="224">
        <v>123.78</v>
      </c>
      <c r="I97" s="225"/>
      <c r="J97" s="220"/>
      <c r="K97" s="220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134</v>
      </c>
      <c r="AU97" s="230" t="s">
        <v>92</v>
      </c>
      <c r="AV97" s="13" t="s">
        <v>92</v>
      </c>
      <c r="AW97" s="13" t="s">
        <v>42</v>
      </c>
      <c r="AX97" s="13" t="s">
        <v>82</v>
      </c>
      <c r="AY97" s="230" t="s">
        <v>126</v>
      </c>
    </row>
    <row r="98" s="15" customFormat="1">
      <c r="A98" s="15"/>
      <c r="B98" s="246"/>
      <c r="C98" s="247"/>
      <c r="D98" s="221" t="s">
        <v>134</v>
      </c>
      <c r="E98" s="248" t="s">
        <v>44</v>
      </c>
      <c r="F98" s="249" t="s">
        <v>148</v>
      </c>
      <c r="G98" s="247"/>
      <c r="H98" s="250">
        <v>123.78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134</v>
      </c>
      <c r="AU98" s="256" t="s">
        <v>92</v>
      </c>
      <c r="AV98" s="15" t="s">
        <v>132</v>
      </c>
      <c r="AW98" s="15" t="s">
        <v>42</v>
      </c>
      <c r="AX98" s="15" t="s">
        <v>90</v>
      </c>
      <c r="AY98" s="256" t="s">
        <v>126</v>
      </c>
    </row>
    <row r="99" s="2" customFormat="1" ht="24.15" customHeight="1">
      <c r="A99" s="40"/>
      <c r="B99" s="41"/>
      <c r="C99" s="206" t="s">
        <v>132</v>
      </c>
      <c r="D99" s="206" t="s">
        <v>128</v>
      </c>
      <c r="E99" s="207" t="s">
        <v>149</v>
      </c>
      <c r="F99" s="208" t="s">
        <v>150</v>
      </c>
      <c r="G99" s="209" t="s">
        <v>131</v>
      </c>
      <c r="H99" s="210">
        <v>123.78</v>
      </c>
      <c r="I99" s="211"/>
      <c r="J99" s="212">
        <f>ROUND(I99*H99,2)</f>
        <v>0</v>
      </c>
      <c r="K99" s="208" t="s">
        <v>143</v>
      </c>
      <c r="L99" s="46"/>
      <c r="M99" s="213" t="s">
        <v>44</v>
      </c>
      <c r="N99" s="214" t="s">
        <v>53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0.098000000000000004</v>
      </c>
      <c r="T99" s="216">
        <f>S99*H99</f>
        <v>12.13044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132</v>
      </c>
      <c r="AT99" s="217" t="s">
        <v>128</v>
      </c>
      <c r="AU99" s="217" t="s">
        <v>92</v>
      </c>
      <c r="AY99" s="18" t="s">
        <v>126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90</v>
      </c>
      <c r="BK99" s="218">
        <f>ROUND(I99*H99,2)</f>
        <v>0</v>
      </c>
      <c r="BL99" s="18" t="s">
        <v>132</v>
      </c>
      <c r="BM99" s="217" t="s">
        <v>151</v>
      </c>
    </row>
    <row r="100" s="2" customFormat="1">
      <c r="A100" s="40"/>
      <c r="B100" s="41"/>
      <c r="C100" s="42"/>
      <c r="D100" s="241" t="s">
        <v>145</v>
      </c>
      <c r="E100" s="42"/>
      <c r="F100" s="242" t="s">
        <v>152</v>
      </c>
      <c r="G100" s="42"/>
      <c r="H100" s="42"/>
      <c r="I100" s="243"/>
      <c r="J100" s="42"/>
      <c r="K100" s="42"/>
      <c r="L100" s="46"/>
      <c r="M100" s="244"/>
      <c r="N100" s="24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145</v>
      </c>
      <c r="AU100" s="18" t="s">
        <v>92</v>
      </c>
    </row>
    <row r="101" s="13" customFormat="1">
      <c r="A101" s="13"/>
      <c r="B101" s="219"/>
      <c r="C101" s="220"/>
      <c r="D101" s="221" t="s">
        <v>134</v>
      </c>
      <c r="E101" s="222" t="s">
        <v>44</v>
      </c>
      <c r="F101" s="223" t="s">
        <v>153</v>
      </c>
      <c r="G101" s="220"/>
      <c r="H101" s="224">
        <v>123.78</v>
      </c>
      <c r="I101" s="225"/>
      <c r="J101" s="220"/>
      <c r="K101" s="220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134</v>
      </c>
      <c r="AU101" s="230" t="s">
        <v>92</v>
      </c>
      <c r="AV101" s="13" t="s">
        <v>92</v>
      </c>
      <c r="AW101" s="13" t="s">
        <v>42</v>
      </c>
      <c r="AX101" s="13" t="s">
        <v>82</v>
      </c>
      <c r="AY101" s="230" t="s">
        <v>126</v>
      </c>
    </row>
    <row r="102" s="15" customFormat="1">
      <c r="A102" s="15"/>
      <c r="B102" s="246"/>
      <c r="C102" s="247"/>
      <c r="D102" s="221" t="s">
        <v>134</v>
      </c>
      <c r="E102" s="248" t="s">
        <v>44</v>
      </c>
      <c r="F102" s="249" t="s">
        <v>148</v>
      </c>
      <c r="G102" s="247"/>
      <c r="H102" s="250">
        <v>123.78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6" t="s">
        <v>134</v>
      </c>
      <c r="AU102" s="256" t="s">
        <v>92</v>
      </c>
      <c r="AV102" s="15" t="s">
        <v>132</v>
      </c>
      <c r="AW102" s="15" t="s">
        <v>42</v>
      </c>
      <c r="AX102" s="15" t="s">
        <v>90</v>
      </c>
      <c r="AY102" s="256" t="s">
        <v>126</v>
      </c>
    </row>
    <row r="103" s="2" customFormat="1" ht="33" customHeight="1">
      <c r="A103" s="40"/>
      <c r="B103" s="41"/>
      <c r="C103" s="206" t="s">
        <v>154</v>
      </c>
      <c r="D103" s="206" t="s">
        <v>128</v>
      </c>
      <c r="E103" s="207" t="s">
        <v>155</v>
      </c>
      <c r="F103" s="208" t="s">
        <v>156</v>
      </c>
      <c r="G103" s="209" t="s">
        <v>131</v>
      </c>
      <c r="H103" s="210">
        <v>434.5</v>
      </c>
      <c r="I103" s="211"/>
      <c r="J103" s="212">
        <f>ROUND(I103*H103,2)</f>
        <v>0</v>
      </c>
      <c r="K103" s="208" t="s">
        <v>143</v>
      </c>
      <c r="L103" s="46"/>
      <c r="M103" s="213" t="s">
        <v>44</v>
      </c>
      <c r="N103" s="214" t="s">
        <v>53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0.22</v>
      </c>
      <c r="T103" s="216">
        <f>S103*H103</f>
        <v>95.590000000000003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132</v>
      </c>
      <c r="AT103" s="217" t="s">
        <v>128</v>
      </c>
      <c r="AU103" s="217" t="s">
        <v>92</v>
      </c>
      <c r="AY103" s="18" t="s">
        <v>126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90</v>
      </c>
      <c r="BK103" s="218">
        <f>ROUND(I103*H103,2)</f>
        <v>0</v>
      </c>
      <c r="BL103" s="18" t="s">
        <v>132</v>
      </c>
      <c r="BM103" s="217" t="s">
        <v>157</v>
      </c>
    </row>
    <row r="104" s="2" customFormat="1">
      <c r="A104" s="40"/>
      <c r="B104" s="41"/>
      <c r="C104" s="42"/>
      <c r="D104" s="241" t="s">
        <v>145</v>
      </c>
      <c r="E104" s="42"/>
      <c r="F104" s="242" t="s">
        <v>158</v>
      </c>
      <c r="G104" s="42"/>
      <c r="H104" s="42"/>
      <c r="I104" s="243"/>
      <c r="J104" s="42"/>
      <c r="K104" s="42"/>
      <c r="L104" s="46"/>
      <c r="M104" s="244"/>
      <c r="N104" s="24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145</v>
      </c>
      <c r="AU104" s="18" t="s">
        <v>92</v>
      </c>
    </row>
    <row r="105" s="13" customFormat="1">
      <c r="A105" s="13"/>
      <c r="B105" s="219"/>
      <c r="C105" s="220"/>
      <c r="D105" s="221" t="s">
        <v>134</v>
      </c>
      <c r="E105" s="222" t="s">
        <v>44</v>
      </c>
      <c r="F105" s="223" t="s">
        <v>159</v>
      </c>
      <c r="G105" s="220"/>
      <c r="H105" s="224">
        <v>434.5</v>
      </c>
      <c r="I105" s="225"/>
      <c r="J105" s="220"/>
      <c r="K105" s="220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134</v>
      </c>
      <c r="AU105" s="230" t="s">
        <v>92</v>
      </c>
      <c r="AV105" s="13" t="s">
        <v>92</v>
      </c>
      <c r="AW105" s="13" t="s">
        <v>42</v>
      </c>
      <c r="AX105" s="13" t="s">
        <v>90</v>
      </c>
      <c r="AY105" s="230" t="s">
        <v>126</v>
      </c>
    </row>
    <row r="106" s="2" customFormat="1" ht="24.15" customHeight="1">
      <c r="A106" s="40"/>
      <c r="B106" s="41"/>
      <c r="C106" s="206" t="s">
        <v>160</v>
      </c>
      <c r="D106" s="206" t="s">
        <v>128</v>
      </c>
      <c r="E106" s="207" t="s">
        <v>161</v>
      </c>
      <c r="F106" s="208" t="s">
        <v>162</v>
      </c>
      <c r="G106" s="209" t="s">
        <v>163</v>
      </c>
      <c r="H106" s="210">
        <v>66</v>
      </c>
      <c r="I106" s="211"/>
      <c r="J106" s="212">
        <f>ROUND(I106*H106,2)</f>
        <v>0</v>
      </c>
      <c r="K106" s="208" t="s">
        <v>143</v>
      </c>
      <c r="L106" s="46"/>
      <c r="M106" s="213" t="s">
        <v>44</v>
      </c>
      <c r="N106" s="214" t="s">
        <v>53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0.28999999999999998</v>
      </c>
      <c r="T106" s="216">
        <f>S106*H106</f>
        <v>19.139999999999997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132</v>
      </c>
      <c r="AT106" s="217" t="s">
        <v>128</v>
      </c>
      <c r="AU106" s="217" t="s">
        <v>92</v>
      </c>
      <c r="AY106" s="18" t="s">
        <v>126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90</v>
      </c>
      <c r="BK106" s="218">
        <f>ROUND(I106*H106,2)</f>
        <v>0</v>
      </c>
      <c r="BL106" s="18" t="s">
        <v>132</v>
      </c>
      <c r="BM106" s="217" t="s">
        <v>164</v>
      </c>
    </row>
    <row r="107" s="2" customFormat="1">
      <c r="A107" s="40"/>
      <c r="B107" s="41"/>
      <c r="C107" s="42"/>
      <c r="D107" s="241" t="s">
        <v>145</v>
      </c>
      <c r="E107" s="42"/>
      <c r="F107" s="242" t="s">
        <v>165</v>
      </c>
      <c r="G107" s="42"/>
      <c r="H107" s="42"/>
      <c r="I107" s="243"/>
      <c r="J107" s="42"/>
      <c r="K107" s="42"/>
      <c r="L107" s="46"/>
      <c r="M107" s="244"/>
      <c r="N107" s="24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145</v>
      </c>
      <c r="AU107" s="18" t="s">
        <v>92</v>
      </c>
    </row>
    <row r="108" s="13" customFormat="1">
      <c r="A108" s="13"/>
      <c r="B108" s="219"/>
      <c r="C108" s="220"/>
      <c r="D108" s="221" t="s">
        <v>134</v>
      </c>
      <c r="E108" s="222" t="s">
        <v>44</v>
      </c>
      <c r="F108" s="223" t="s">
        <v>166</v>
      </c>
      <c r="G108" s="220"/>
      <c r="H108" s="224">
        <v>36.799999999999997</v>
      </c>
      <c r="I108" s="225"/>
      <c r="J108" s="220"/>
      <c r="K108" s="220"/>
      <c r="L108" s="226"/>
      <c r="M108" s="227"/>
      <c r="N108" s="228"/>
      <c r="O108" s="228"/>
      <c r="P108" s="228"/>
      <c r="Q108" s="228"/>
      <c r="R108" s="228"/>
      <c r="S108" s="228"/>
      <c r="T108" s="22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0" t="s">
        <v>134</v>
      </c>
      <c r="AU108" s="230" t="s">
        <v>92</v>
      </c>
      <c r="AV108" s="13" t="s">
        <v>92</v>
      </c>
      <c r="AW108" s="13" t="s">
        <v>42</v>
      </c>
      <c r="AX108" s="13" t="s">
        <v>82</v>
      </c>
      <c r="AY108" s="230" t="s">
        <v>126</v>
      </c>
    </row>
    <row r="109" s="13" customFormat="1">
      <c r="A109" s="13"/>
      <c r="B109" s="219"/>
      <c r="C109" s="220"/>
      <c r="D109" s="221" t="s">
        <v>134</v>
      </c>
      <c r="E109" s="222" t="s">
        <v>44</v>
      </c>
      <c r="F109" s="223" t="s">
        <v>167</v>
      </c>
      <c r="G109" s="220"/>
      <c r="H109" s="224">
        <v>29.199999999999999</v>
      </c>
      <c r="I109" s="225"/>
      <c r="J109" s="220"/>
      <c r="K109" s="220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134</v>
      </c>
      <c r="AU109" s="230" t="s">
        <v>92</v>
      </c>
      <c r="AV109" s="13" t="s">
        <v>92</v>
      </c>
      <c r="AW109" s="13" t="s">
        <v>42</v>
      </c>
      <c r="AX109" s="13" t="s">
        <v>82</v>
      </c>
      <c r="AY109" s="230" t="s">
        <v>126</v>
      </c>
    </row>
    <row r="110" s="15" customFormat="1">
      <c r="A110" s="15"/>
      <c r="B110" s="246"/>
      <c r="C110" s="247"/>
      <c r="D110" s="221" t="s">
        <v>134</v>
      </c>
      <c r="E110" s="248" t="s">
        <v>44</v>
      </c>
      <c r="F110" s="249" t="s">
        <v>148</v>
      </c>
      <c r="G110" s="247"/>
      <c r="H110" s="250">
        <v>66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134</v>
      </c>
      <c r="AU110" s="256" t="s">
        <v>92</v>
      </c>
      <c r="AV110" s="15" t="s">
        <v>132</v>
      </c>
      <c r="AW110" s="15" t="s">
        <v>42</v>
      </c>
      <c r="AX110" s="15" t="s">
        <v>90</v>
      </c>
      <c r="AY110" s="256" t="s">
        <v>126</v>
      </c>
    </row>
    <row r="111" s="2" customFormat="1" ht="16.5" customHeight="1">
      <c r="A111" s="40"/>
      <c r="B111" s="41"/>
      <c r="C111" s="206" t="s">
        <v>168</v>
      </c>
      <c r="D111" s="206" t="s">
        <v>128</v>
      </c>
      <c r="E111" s="207" t="s">
        <v>169</v>
      </c>
      <c r="F111" s="208" t="s">
        <v>170</v>
      </c>
      <c r="G111" s="209" t="s">
        <v>131</v>
      </c>
      <c r="H111" s="210">
        <v>72</v>
      </c>
      <c r="I111" s="211"/>
      <c r="J111" s="212">
        <f>ROUND(I111*H111,2)</f>
        <v>0</v>
      </c>
      <c r="K111" s="208" t="s">
        <v>171</v>
      </c>
      <c r="L111" s="46"/>
      <c r="M111" s="213" t="s">
        <v>44</v>
      </c>
      <c r="N111" s="214" t="s">
        <v>53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132</v>
      </c>
      <c r="AT111" s="217" t="s">
        <v>128</v>
      </c>
      <c r="AU111" s="217" t="s">
        <v>92</v>
      </c>
      <c r="AY111" s="18" t="s">
        <v>126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90</v>
      </c>
      <c r="BK111" s="218">
        <f>ROUND(I111*H111,2)</f>
        <v>0</v>
      </c>
      <c r="BL111" s="18" t="s">
        <v>132</v>
      </c>
      <c r="BM111" s="217" t="s">
        <v>172</v>
      </c>
    </row>
    <row r="112" s="2" customFormat="1">
      <c r="A112" s="40"/>
      <c r="B112" s="41"/>
      <c r="C112" s="42"/>
      <c r="D112" s="241" t="s">
        <v>145</v>
      </c>
      <c r="E112" s="42"/>
      <c r="F112" s="242" t="s">
        <v>173</v>
      </c>
      <c r="G112" s="42"/>
      <c r="H112" s="42"/>
      <c r="I112" s="243"/>
      <c r="J112" s="42"/>
      <c r="K112" s="42"/>
      <c r="L112" s="46"/>
      <c r="M112" s="244"/>
      <c r="N112" s="24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145</v>
      </c>
      <c r="AU112" s="18" t="s">
        <v>92</v>
      </c>
    </row>
    <row r="113" s="13" customFormat="1">
      <c r="A113" s="13"/>
      <c r="B113" s="219"/>
      <c r="C113" s="220"/>
      <c r="D113" s="221" t="s">
        <v>134</v>
      </c>
      <c r="E113" s="222" t="s">
        <v>44</v>
      </c>
      <c r="F113" s="223" t="s">
        <v>174</v>
      </c>
      <c r="G113" s="220"/>
      <c r="H113" s="224">
        <v>24</v>
      </c>
      <c r="I113" s="225"/>
      <c r="J113" s="220"/>
      <c r="K113" s="220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134</v>
      </c>
      <c r="AU113" s="230" t="s">
        <v>92</v>
      </c>
      <c r="AV113" s="13" t="s">
        <v>92</v>
      </c>
      <c r="AW113" s="13" t="s">
        <v>42</v>
      </c>
      <c r="AX113" s="13" t="s">
        <v>82</v>
      </c>
      <c r="AY113" s="230" t="s">
        <v>126</v>
      </c>
    </row>
    <row r="114" s="13" customFormat="1">
      <c r="A114" s="13"/>
      <c r="B114" s="219"/>
      <c r="C114" s="220"/>
      <c r="D114" s="221" t="s">
        <v>134</v>
      </c>
      <c r="E114" s="222" t="s">
        <v>44</v>
      </c>
      <c r="F114" s="223" t="s">
        <v>175</v>
      </c>
      <c r="G114" s="220"/>
      <c r="H114" s="224">
        <v>48</v>
      </c>
      <c r="I114" s="225"/>
      <c r="J114" s="220"/>
      <c r="K114" s="220"/>
      <c r="L114" s="226"/>
      <c r="M114" s="227"/>
      <c r="N114" s="228"/>
      <c r="O114" s="228"/>
      <c r="P114" s="228"/>
      <c r="Q114" s="228"/>
      <c r="R114" s="228"/>
      <c r="S114" s="228"/>
      <c r="T114" s="22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0" t="s">
        <v>134</v>
      </c>
      <c r="AU114" s="230" t="s">
        <v>92</v>
      </c>
      <c r="AV114" s="13" t="s">
        <v>92</v>
      </c>
      <c r="AW114" s="13" t="s">
        <v>42</v>
      </c>
      <c r="AX114" s="13" t="s">
        <v>82</v>
      </c>
      <c r="AY114" s="230" t="s">
        <v>126</v>
      </c>
    </row>
    <row r="115" s="15" customFormat="1">
      <c r="A115" s="15"/>
      <c r="B115" s="246"/>
      <c r="C115" s="247"/>
      <c r="D115" s="221" t="s">
        <v>134</v>
      </c>
      <c r="E115" s="248" t="s">
        <v>44</v>
      </c>
      <c r="F115" s="249" t="s">
        <v>148</v>
      </c>
      <c r="G115" s="247"/>
      <c r="H115" s="250">
        <v>72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6" t="s">
        <v>134</v>
      </c>
      <c r="AU115" s="256" t="s">
        <v>92</v>
      </c>
      <c r="AV115" s="15" t="s">
        <v>132</v>
      </c>
      <c r="AW115" s="15" t="s">
        <v>42</v>
      </c>
      <c r="AX115" s="15" t="s">
        <v>90</v>
      </c>
      <c r="AY115" s="256" t="s">
        <v>126</v>
      </c>
    </row>
    <row r="116" s="2" customFormat="1" ht="37.8" customHeight="1">
      <c r="A116" s="40"/>
      <c r="B116" s="41"/>
      <c r="C116" s="206" t="s">
        <v>176</v>
      </c>
      <c r="D116" s="206" t="s">
        <v>128</v>
      </c>
      <c r="E116" s="207" t="s">
        <v>177</v>
      </c>
      <c r="F116" s="208" t="s">
        <v>178</v>
      </c>
      <c r="G116" s="209" t="s">
        <v>179</v>
      </c>
      <c r="H116" s="210">
        <v>1.2</v>
      </c>
      <c r="I116" s="211"/>
      <c r="J116" s="212">
        <f>ROUND(I116*H116,2)</f>
        <v>0</v>
      </c>
      <c r="K116" s="208" t="s">
        <v>171</v>
      </c>
      <c r="L116" s="46"/>
      <c r="M116" s="213" t="s">
        <v>44</v>
      </c>
      <c r="N116" s="214" t="s">
        <v>53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132</v>
      </c>
      <c r="AT116" s="217" t="s">
        <v>128</v>
      </c>
      <c r="AU116" s="217" t="s">
        <v>92</v>
      </c>
      <c r="AY116" s="18" t="s">
        <v>126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90</v>
      </c>
      <c r="BK116" s="218">
        <f>ROUND(I116*H116,2)</f>
        <v>0</v>
      </c>
      <c r="BL116" s="18" t="s">
        <v>132</v>
      </c>
      <c r="BM116" s="217" t="s">
        <v>180</v>
      </c>
    </row>
    <row r="117" s="2" customFormat="1">
      <c r="A117" s="40"/>
      <c r="B117" s="41"/>
      <c r="C117" s="42"/>
      <c r="D117" s="241" t="s">
        <v>145</v>
      </c>
      <c r="E117" s="42"/>
      <c r="F117" s="242" t="s">
        <v>181</v>
      </c>
      <c r="G117" s="42"/>
      <c r="H117" s="42"/>
      <c r="I117" s="243"/>
      <c r="J117" s="42"/>
      <c r="K117" s="42"/>
      <c r="L117" s="46"/>
      <c r="M117" s="244"/>
      <c r="N117" s="24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145</v>
      </c>
      <c r="AU117" s="18" t="s">
        <v>92</v>
      </c>
    </row>
    <row r="118" s="13" customFormat="1">
      <c r="A118" s="13"/>
      <c r="B118" s="219"/>
      <c r="C118" s="220"/>
      <c r="D118" s="221" t="s">
        <v>134</v>
      </c>
      <c r="E118" s="222" t="s">
        <v>44</v>
      </c>
      <c r="F118" s="223" t="s">
        <v>182</v>
      </c>
      <c r="G118" s="220"/>
      <c r="H118" s="224">
        <v>1.2</v>
      </c>
      <c r="I118" s="225"/>
      <c r="J118" s="220"/>
      <c r="K118" s="220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134</v>
      </c>
      <c r="AU118" s="230" t="s">
        <v>92</v>
      </c>
      <c r="AV118" s="13" t="s">
        <v>92</v>
      </c>
      <c r="AW118" s="13" t="s">
        <v>42</v>
      </c>
      <c r="AX118" s="13" t="s">
        <v>82</v>
      </c>
      <c r="AY118" s="230" t="s">
        <v>126</v>
      </c>
    </row>
    <row r="119" s="15" customFormat="1">
      <c r="A119" s="15"/>
      <c r="B119" s="246"/>
      <c r="C119" s="247"/>
      <c r="D119" s="221" t="s">
        <v>134</v>
      </c>
      <c r="E119" s="248" t="s">
        <v>44</v>
      </c>
      <c r="F119" s="249" t="s">
        <v>148</v>
      </c>
      <c r="G119" s="247"/>
      <c r="H119" s="250">
        <v>1.2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134</v>
      </c>
      <c r="AU119" s="256" t="s">
        <v>92</v>
      </c>
      <c r="AV119" s="15" t="s">
        <v>132</v>
      </c>
      <c r="AW119" s="15" t="s">
        <v>42</v>
      </c>
      <c r="AX119" s="15" t="s">
        <v>90</v>
      </c>
      <c r="AY119" s="256" t="s">
        <v>126</v>
      </c>
    </row>
    <row r="120" s="2" customFormat="1" ht="44.25" customHeight="1">
      <c r="A120" s="40"/>
      <c r="B120" s="41"/>
      <c r="C120" s="206" t="s">
        <v>183</v>
      </c>
      <c r="D120" s="206" t="s">
        <v>128</v>
      </c>
      <c r="E120" s="207" t="s">
        <v>184</v>
      </c>
      <c r="F120" s="208" t="s">
        <v>185</v>
      </c>
      <c r="G120" s="209" t="s">
        <v>179</v>
      </c>
      <c r="H120" s="210">
        <v>3.6000000000000001</v>
      </c>
      <c r="I120" s="211"/>
      <c r="J120" s="212">
        <f>ROUND(I120*H120,2)</f>
        <v>0</v>
      </c>
      <c r="K120" s="208" t="s">
        <v>171</v>
      </c>
      <c r="L120" s="46"/>
      <c r="M120" s="213" t="s">
        <v>44</v>
      </c>
      <c r="N120" s="214" t="s">
        <v>53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132</v>
      </c>
      <c r="AT120" s="217" t="s">
        <v>128</v>
      </c>
      <c r="AU120" s="217" t="s">
        <v>92</v>
      </c>
      <c r="AY120" s="18" t="s">
        <v>126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90</v>
      </c>
      <c r="BK120" s="218">
        <f>ROUND(I120*H120,2)</f>
        <v>0</v>
      </c>
      <c r="BL120" s="18" t="s">
        <v>132</v>
      </c>
      <c r="BM120" s="217" t="s">
        <v>186</v>
      </c>
    </row>
    <row r="121" s="2" customFormat="1">
      <c r="A121" s="40"/>
      <c r="B121" s="41"/>
      <c r="C121" s="42"/>
      <c r="D121" s="241" t="s">
        <v>145</v>
      </c>
      <c r="E121" s="42"/>
      <c r="F121" s="242" t="s">
        <v>187</v>
      </c>
      <c r="G121" s="42"/>
      <c r="H121" s="42"/>
      <c r="I121" s="243"/>
      <c r="J121" s="42"/>
      <c r="K121" s="42"/>
      <c r="L121" s="46"/>
      <c r="M121" s="244"/>
      <c r="N121" s="24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145</v>
      </c>
      <c r="AU121" s="18" t="s">
        <v>92</v>
      </c>
    </row>
    <row r="122" s="13" customFormat="1">
      <c r="A122" s="13"/>
      <c r="B122" s="219"/>
      <c r="C122" s="220"/>
      <c r="D122" s="221" t="s">
        <v>134</v>
      </c>
      <c r="E122" s="222" t="s">
        <v>44</v>
      </c>
      <c r="F122" s="223" t="s">
        <v>188</v>
      </c>
      <c r="G122" s="220"/>
      <c r="H122" s="224">
        <v>3.6000000000000001</v>
      </c>
      <c r="I122" s="225"/>
      <c r="J122" s="220"/>
      <c r="K122" s="220"/>
      <c r="L122" s="226"/>
      <c r="M122" s="227"/>
      <c r="N122" s="228"/>
      <c r="O122" s="228"/>
      <c r="P122" s="228"/>
      <c r="Q122" s="228"/>
      <c r="R122" s="228"/>
      <c r="S122" s="228"/>
      <c r="T122" s="22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0" t="s">
        <v>134</v>
      </c>
      <c r="AU122" s="230" t="s">
        <v>92</v>
      </c>
      <c r="AV122" s="13" t="s">
        <v>92</v>
      </c>
      <c r="AW122" s="13" t="s">
        <v>42</v>
      </c>
      <c r="AX122" s="13" t="s">
        <v>82</v>
      </c>
      <c r="AY122" s="230" t="s">
        <v>126</v>
      </c>
    </row>
    <row r="123" s="15" customFormat="1">
      <c r="A123" s="15"/>
      <c r="B123" s="246"/>
      <c r="C123" s="247"/>
      <c r="D123" s="221" t="s">
        <v>134</v>
      </c>
      <c r="E123" s="248" t="s">
        <v>44</v>
      </c>
      <c r="F123" s="249" t="s">
        <v>148</v>
      </c>
      <c r="G123" s="247"/>
      <c r="H123" s="250">
        <v>3.6000000000000001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134</v>
      </c>
      <c r="AU123" s="256" t="s">
        <v>92</v>
      </c>
      <c r="AV123" s="15" t="s">
        <v>132</v>
      </c>
      <c r="AW123" s="15" t="s">
        <v>42</v>
      </c>
      <c r="AX123" s="15" t="s">
        <v>90</v>
      </c>
      <c r="AY123" s="256" t="s">
        <v>126</v>
      </c>
    </row>
    <row r="124" s="2" customFormat="1" ht="24.15" customHeight="1">
      <c r="A124" s="40"/>
      <c r="B124" s="41"/>
      <c r="C124" s="206" t="s">
        <v>189</v>
      </c>
      <c r="D124" s="206" t="s">
        <v>128</v>
      </c>
      <c r="E124" s="207" t="s">
        <v>190</v>
      </c>
      <c r="F124" s="208" t="s">
        <v>191</v>
      </c>
      <c r="G124" s="209" t="s">
        <v>179</v>
      </c>
      <c r="H124" s="210">
        <v>3.6000000000000001</v>
      </c>
      <c r="I124" s="211"/>
      <c r="J124" s="212">
        <f>ROUND(I124*H124,2)</f>
        <v>0</v>
      </c>
      <c r="K124" s="208" t="s">
        <v>171</v>
      </c>
      <c r="L124" s="46"/>
      <c r="M124" s="213" t="s">
        <v>44</v>
      </c>
      <c r="N124" s="214" t="s">
        <v>53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132</v>
      </c>
      <c r="AT124" s="217" t="s">
        <v>128</v>
      </c>
      <c r="AU124" s="217" t="s">
        <v>92</v>
      </c>
      <c r="AY124" s="18" t="s">
        <v>126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90</v>
      </c>
      <c r="BK124" s="218">
        <f>ROUND(I124*H124,2)</f>
        <v>0</v>
      </c>
      <c r="BL124" s="18" t="s">
        <v>132</v>
      </c>
      <c r="BM124" s="217" t="s">
        <v>192</v>
      </c>
    </row>
    <row r="125" s="2" customFormat="1">
      <c r="A125" s="40"/>
      <c r="B125" s="41"/>
      <c r="C125" s="42"/>
      <c r="D125" s="241" t="s">
        <v>145</v>
      </c>
      <c r="E125" s="42"/>
      <c r="F125" s="242" t="s">
        <v>193</v>
      </c>
      <c r="G125" s="42"/>
      <c r="H125" s="42"/>
      <c r="I125" s="243"/>
      <c r="J125" s="42"/>
      <c r="K125" s="42"/>
      <c r="L125" s="46"/>
      <c r="M125" s="244"/>
      <c r="N125" s="24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145</v>
      </c>
      <c r="AU125" s="18" t="s">
        <v>92</v>
      </c>
    </row>
    <row r="126" s="2" customFormat="1" ht="24.15" customHeight="1">
      <c r="A126" s="40"/>
      <c r="B126" s="41"/>
      <c r="C126" s="206" t="s">
        <v>194</v>
      </c>
      <c r="D126" s="206" t="s">
        <v>128</v>
      </c>
      <c r="E126" s="207" t="s">
        <v>195</v>
      </c>
      <c r="F126" s="208" t="s">
        <v>196</v>
      </c>
      <c r="G126" s="209" t="s">
        <v>163</v>
      </c>
      <c r="H126" s="210">
        <v>15</v>
      </c>
      <c r="I126" s="211"/>
      <c r="J126" s="212">
        <f>ROUND(I126*H126,2)</f>
        <v>0</v>
      </c>
      <c r="K126" s="208" t="s">
        <v>171</v>
      </c>
      <c r="L126" s="46"/>
      <c r="M126" s="213" t="s">
        <v>44</v>
      </c>
      <c r="N126" s="214" t="s">
        <v>53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132</v>
      </c>
      <c r="AT126" s="217" t="s">
        <v>128</v>
      </c>
      <c r="AU126" s="217" t="s">
        <v>92</v>
      </c>
      <c r="AY126" s="18" t="s">
        <v>126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90</v>
      </c>
      <c r="BK126" s="218">
        <f>ROUND(I126*H126,2)</f>
        <v>0</v>
      </c>
      <c r="BL126" s="18" t="s">
        <v>132</v>
      </c>
      <c r="BM126" s="217" t="s">
        <v>197</v>
      </c>
    </row>
    <row r="127" s="2" customFormat="1">
      <c r="A127" s="40"/>
      <c r="B127" s="41"/>
      <c r="C127" s="42"/>
      <c r="D127" s="241" t="s">
        <v>145</v>
      </c>
      <c r="E127" s="42"/>
      <c r="F127" s="242" t="s">
        <v>198</v>
      </c>
      <c r="G127" s="42"/>
      <c r="H127" s="42"/>
      <c r="I127" s="243"/>
      <c r="J127" s="42"/>
      <c r="K127" s="42"/>
      <c r="L127" s="46"/>
      <c r="M127" s="244"/>
      <c r="N127" s="24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145</v>
      </c>
      <c r="AU127" s="18" t="s">
        <v>92</v>
      </c>
    </row>
    <row r="128" s="2" customFormat="1" ht="33" customHeight="1">
      <c r="A128" s="40"/>
      <c r="B128" s="41"/>
      <c r="C128" s="206" t="s">
        <v>199</v>
      </c>
      <c r="D128" s="206" t="s">
        <v>128</v>
      </c>
      <c r="E128" s="207" t="s">
        <v>200</v>
      </c>
      <c r="F128" s="208" t="s">
        <v>201</v>
      </c>
      <c r="G128" s="209" t="s">
        <v>163</v>
      </c>
      <c r="H128" s="210">
        <v>15</v>
      </c>
      <c r="I128" s="211"/>
      <c r="J128" s="212">
        <f>ROUND(I128*H128,2)</f>
        <v>0</v>
      </c>
      <c r="K128" s="208" t="s">
        <v>171</v>
      </c>
      <c r="L128" s="46"/>
      <c r="M128" s="213" t="s">
        <v>44</v>
      </c>
      <c r="N128" s="214" t="s">
        <v>53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132</v>
      </c>
      <c r="AT128" s="217" t="s">
        <v>128</v>
      </c>
      <c r="AU128" s="217" t="s">
        <v>92</v>
      </c>
      <c r="AY128" s="18" t="s">
        <v>126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90</v>
      </c>
      <c r="BK128" s="218">
        <f>ROUND(I128*H128,2)</f>
        <v>0</v>
      </c>
      <c r="BL128" s="18" t="s">
        <v>132</v>
      </c>
      <c r="BM128" s="217" t="s">
        <v>202</v>
      </c>
    </row>
    <row r="129" s="2" customFormat="1">
      <c r="A129" s="40"/>
      <c r="B129" s="41"/>
      <c r="C129" s="42"/>
      <c r="D129" s="241" t="s">
        <v>145</v>
      </c>
      <c r="E129" s="42"/>
      <c r="F129" s="242" t="s">
        <v>203</v>
      </c>
      <c r="G129" s="42"/>
      <c r="H129" s="42"/>
      <c r="I129" s="243"/>
      <c r="J129" s="42"/>
      <c r="K129" s="42"/>
      <c r="L129" s="46"/>
      <c r="M129" s="244"/>
      <c r="N129" s="24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145</v>
      </c>
      <c r="AU129" s="18" t="s">
        <v>92</v>
      </c>
    </row>
    <row r="130" s="13" customFormat="1">
      <c r="A130" s="13"/>
      <c r="B130" s="219"/>
      <c r="C130" s="220"/>
      <c r="D130" s="221" t="s">
        <v>134</v>
      </c>
      <c r="E130" s="222" t="s">
        <v>44</v>
      </c>
      <c r="F130" s="223" t="s">
        <v>204</v>
      </c>
      <c r="G130" s="220"/>
      <c r="H130" s="224">
        <v>15</v>
      </c>
      <c r="I130" s="225"/>
      <c r="J130" s="220"/>
      <c r="K130" s="220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134</v>
      </c>
      <c r="AU130" s="230" t="s">
        <v>92</v>
      </c>
      <c r="AV130" s="13" t="s">
        <v>92</v>
      </c>
      <c r="AW130" s="13" t="s">
        <v>42</v>
      </c>
      <c r="AX130" s="13" t="s">
        <v>90</v>
      </c>
      <c r="AY130" s="230" t="s">
        <v>126</v>
      </c>
    </row>
    <row r="131" s="2" customFormat="1" ht="16.5" customHeight="1">
      <c r="A131" s="40"/>
      <c r="B131" s="41"/>
      <c r="C131" s="257" t="s">
        <v>205</v>
      </c>
      <c r="D131" s="257" t="s">
        <v>206</v>
      </c>
      <c r="E131" s="258" t="s">
        <v>207</v>
      </c>
      <c r="F131" s="259" t="s">
        <v>208</v>
      </c>
      <c r="G131" s="260" t="s">
        <v>209</v>
      </c>
      <c r="H131" s="261">
        <v>3600</v>
      </c>
      <c r="I131" s="262"/>
      <c r="J131" s="263">
        <f>ROUND(I131*H131,2)</f>
        <v>0</v>
      </c>
      <c r="K131" s="259" t="s">
        <v>171</v>
      </c>
      <c r="L131" s="264"/>
      <c r="M131" s="265" t="s">
        <v>44</v>
      </c>
      <c r="N131" s="266" t="s">
        <v>53</v>
      </c>
      <c r="O131" s="86"/>
      <c r="P131" s="215">
        <f>O131*H131</f>
        <v>0</v>
      </c>
      <c r="Q131" s="215">
        <v>0.001</v>
      </c>
      <c r="R131" s="215">
        <f>Q131*H131</f>
        <v>3.6000000000000001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176</v>
      </c>
      <c r="AT131" s="217" t="s">
        <v>206</v>
      </c>
      <c r="AU131" s="217" t="s">
        <v>92</v>
      </c>
      <c r="AY131" s="18" t="s">
        <v>126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90</v>
      </c>
      <c r="BK131" s="218">
        <f>ROUND(I131*H131,2)</f>
        <v>0</v>
      </c>
      <c r="BL131" s="18" t="s">
        <v>132</v>
      </c>
      <c r="BM131" s="217" t="s">
        <v>210</v>
      </c>
    </row>
    <row r="132" s="2" customFormat="1">
      <c r="A132" s="40"/>
      <c r="B132" s="41"/>
      <c r="C132" s="42"/>
      <c r="D132" s="241" t="s">
        <v>145</v>
      </c>
      <c r="E132" s="42"/>
      <c r="F132" s="242" t="s">
        <v>211</v>
      </c>
      <c r="G132" s="42"/>
      <c r="H132" s="42"/>
      <c r="I132" s="243"/>
      <c r="J132" s="42"/>
      <c r="K132" s="42"/>
      <c r="L132" s="46"/>
      <c r="M132" s="244"/>
      <c r="N132" s="24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145</v>
      </c>
      <c r="AU132" s="18" t="s">
        <v>92</v>
      </c>
    </row>
    <row r="133" s="13" customFormat="1">
      <c r="A133" s="13"/>
      <c r="B133" s="219"/>
      <c r="C133" s="220"/>
      <c r="D133" s="221" t="s">
        <v>134</v>
      </c>
      <c r="E133" s="222" t="s">
        <v>44</v>
      </c>
      <c r="F133" s="223" t="s">
        <v>212</v>
      </c>
      <c r="G133" s="220"/>
      <c r="H133" s="224">
        <v>3600</v>
      </c>
      <c r="I133" s="225"/>
      <c r="J133" s="220"/>
      <c r="K133" s="220"/>
      <c r="L133" s="226"/>
      <c r="M133" s="227"/>
      <c r="N133" s="228"/>
      <c r="O133" s="228"/>
      <c r="P133" s="228"/>
      <c r="Q133" s="228"/>
      <c r="R133" s="228"/>
      <c r="S133" s="228"/>
      <c r="T133" s="22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0" t="s">
        <v>134</v>
      </c>
      <c r="AU133" s="230" t="s">
        <v>92</v>
      </c>
      <c r="AV133" s="13" t="s">
        <v>92</v>
      </c>
      <c r="AW133" s="13" t="s">
        <v>42</v>
      </c>
      <c r="AX133" s="13" t="s">
        <v>82</v>
      </c>
      <c r="AY133" s="230" t="s">
        <v>126</v>
      </c>
    </row>
    <row r="134" s="15" customFormat="1">
      <c r="A134" s="15"/>
      <c r="B134" s="246"/>
      <c r="C134" s="247"/>
      <c r="D134" s="221" t="s">
        <v>134</v>
      </c>
      <c r="E134" s="248" t="s">
        <v>44</v>
      </c>
      <c r="F134" s="249" t="s">
        <v>148</v>
      </c>
      <c r="G134" s="247"/>
      <c r="H134" s="250">
        <v>3600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134</v>
      </c>
      <c r="AU134" s="256" t="s">
        <v>92</v>
      </c>
      <c r="AV134" s="15" t="s">
        <v>132</v>
      </c>
      <c r="AW134" s="15" t="s">
        <v>42</v>
      </c>
      <c r="AX134" s="15" t="s">
        <v>90</v>
      </c>
      <c r="AY134" s="256" t="s">
        <v>126</v>
      </c>
    </row>
    <row r="135" s="12" customFormat="1" ht="22.8" customHeight="1">
      <c r="A135" s="12"/>
      <c r="B135" s="190"/>
      <c r="C135" s="191"/>
      <c r="D135" s="192" t="s">
        <v>81</v>
      </c>
      <c r="E135" s="204" t="s">
        <v>132</v>
      </c>
      <c r="F135" s="204" t="s">
        <v>213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SUM(P136:P139)</f>
        <v>0</v>
      </c>
      <c r="Q135" s="198"/>
      <c r="R135" s="199">
        <f>SUM(R136:R139)</f>
        <v>0</v>
      </c>
      <c r="S135" s="198"/>
      <c r="T135" s="200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90</v>
      </c>
      <c r="AT135" s="202" t="s">
        <v>81</v>
      </c>
      <c r="AU135" s="202" t="s">
        <v>90</v>
      </c>
      <c r="AY135" s="201" t="s">
        <v>126</v>
      </c>
      <c r="BK135" s="203">
        <f>SUM(BK136:BK139)</f>
        <v>0</v>
      </c>
    </row>
    <row r="136" s="2" customFormat="1" ht="24.15" customHeight="1">
      <c r="A136" s="40"/>
      <c r="B136" s="41"/>
      <c r="C136" s="206" t="s">
        <v>214</v>
      </c>
      <c r="D136" s="206" t="s">
        <v>128</v>
      </c>
      <c r="E136" s="207" t="s">
        <v>215</v>
      </c>
      <c r="F136" s="208" t="s">
        <v>216</v>
      </c>
      <c r="G136" s="209" t="s">
        <v>131</v>
      </c>
      <c r="H136" s="210">
        <v>558.27999999999997</v>
      </c>
      <c r="I136" s="211"/>
      <c r="J136" s="212">
        <f>ROUND(I136*H136,2)</f>
        <v>0</v>
      </c>
      <c r="K136" s="208" t="s">
        <v>143</v>
      </c>
      <c r="L136" s="46"/>
      <c r="M136" s="213" t="s">
        <v>44</v>
      </c>
      <c r="N136" s="214" t="s">
        <v>53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132</v>
      </c>
      <c r="AT136" s="217" t="s">
        <v>128</v>
      </c>
      <c r="AU136" s="217" t="s">
        <v>92</v>
      </c>
      <c r="AY136" s="18" t="s">
        <v>126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90</v>
      </c>
      <c r="BK136" s="218">
        <f>ROUND(I136*H136,2)</f>
        <v>0</v>
      </c>
      <c r="BL136" s="18" t="s">
        <v>132</v>
      </c>
      <c r="BM136" s="217" t="s">
        <v>217</v>
      </c>
    </row>
    <row r="137" s="2" customFormat="1">
      <c r="A137" s="40"/>
      <c r="B137" s="41"/>
      <c r="C137" s="42"/>
      <c r="D137" s="241" t="s">
        <v>145</v>
      </c>
      <c r="E137" s="42"/>
      <c r="F137" s="242" t="s">
        <v>218</v>
      </c>
      <c r="G137" s="42"/>
      <c r="H137" s="42"/>
      <c r="I137" s="243"/>
      <c r="J137" s="42"/>
      <c r="K137" s="42"/>
      <c r="L137" s="46"/>
      <c r="M137" s="244"/>
      <c r="N137" s="24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145</v>
      </c>
      <c r="AU137" s="18" t="s">
        <v>92</v>
      </c>
    </row>
    <row r="138" s="13" customFormat="1">
      <c r="A138" s="13"/>
      <c r="B138" s="219"/>
      <c r="C138" s="220"/>
      <c r="D138" s="221" t="s">
        <v>134</v>
      </c>
      <c r="E138" s="222" t="s">
        <v>44</v>
      </c>
      <c r="F138" s="223" t="s">
        <v>219</v>
      </c>
      <c r="G138" s="220"/>
      <c r="H138" s="224">
        <v>558.27999999999997</v>
      </c>
      <c r="I138" s="225"/>
      <c r="J138" s="220"/>
      <c r="K138" s="220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134</v>
      </c>
      <c r="AU138" s="230" t="s">
        <v>92</v>
      </c>
      <c r="AV138" s="13" t="s">
        <v>92</v>
      </c>
      <c r="AW138" s="13" t="s">
        <v>42</v>
      </c>
      <c r="AX138" s="13" t="s">
        <v>90</v>
      </c>
      <c r="AY138" s="230" t="s">
        <v>126</v>
      </c>
    </row>
    <row r="139" s="2" customFormat="1" ht="24.15" customHeight="1">
      <c r="A139" s="40"/>
      <c r="B139" s="41"/>
      <c r="C139" s="206" t="s">
        <v>8</v>
      </c>
      <c r="D139" s="206" t="s">
        <v>128</v>
      </c>
      <c r="E139" s="207" t="s">
        <v>220</v>
      </c>
      <c r="F139" s="208" t="s">
        <v>216</v>
      </c>
      <c r="G139" s="209" t="s">
        <v>131</v>
      </c>
      <c r="H139" s="210">
        <v>117.851</v>
      </c>
      <c r="I139" s="211"/>
      <c r="J139" s="212">
        <f>ROUND(I139*H139,2)</f>
        <v>0</v>
      </c>
      <c r="K139" s="208" t="s">
        <v>44</v>
      </c>
      <c r="L139" s="46"/>
      <c r="M139" s="213" t="s">
        <v>44</v>
      </c>
      <c r="N139" s="214" t="s">
        <v>53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132</v>
      </c>
      <c r="AT139" s="217" t="s">
        <v>128</v>
      </c>
      <c r="AU139" s="217" t="s">
        <v>92</v>
      </c>
      <c r="AY139" s="18" t="s">
        <v>126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90</v>
      </c>
      <c r="BK139" s="218">
        <f>ROUND(I139*H139,2)</f>
        <v>0</v>
      </c>
      <c r="BL139" s="18" t="s">
        <v>132</v>
      </c>
      <c r="BM139" s="217" t="s">
        <v>221</v>
      </c>
    </row>
    <row r="140" s="12" customFormat="1" ht="22.8" customHeight="1">
      <c r="A140" s="12"/>
      <c r="B140" s="190"/>
      <c r="C140" s="191"/>
      <c r="D140" s="192" t="s">
        <v>81</v>
      </c>
      <c r="E140" s="204" t="s">
        <v>154</v>
      </c>
      <c r="F140" s="204" t="s">
        <v>222</v>
      </c>
      <c r="G140" s="191"/>
      <c r="H140" s="191"/>
      <c r="I140" s="194"/>
      <c r="J140" s="205">
        <f>BK140</f>
        <v>0</v>
      </c>
      <c r="K140" s="191"/>
      <c r="L140" s="196"/>
      <c r="M140" s="197"/>
      <c r="N140" s="198"/>
      <c r="O140" s="198"/>
      <c r="P140" s="199">
        <f>SUM(P141:P160)</f>
        <v>0</v>
      </c>
      <c r="Q140" s="198"/>
      <c r="R140" s="199">
        <f>SUM(R141:R160)</f>
        <v>171.94249639999998</v>
      </c>
      <c r="S140" s="198"/>
      <c r="T140" s="200">
        <f>SUM(T141:T160)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1" t="s">
        <v>90</v>
      </c>
      <c r="AT140" s="202" t="s">
        <v>81</v>
      </c>
      <c r="AU140" s="202" t="s">
        <v>90</v>
      </c>
      <c r="AY140" s="201" t="s">
        <v>126</v>
      </c>
      <c r="BK140" s="203">
        <f>SUM(BK141:BK160)</f>
        <v>0</v>
      </c>
    </row>
    <row r="141" s="2" customFormat="1" ht="44.25" customHeight="1">
      <c r="A141" s="40"/>
      <c r="B141" s="41"/>
      <c r="C141" s="206" t="s">
        <v>223</v>
      </c>
      <c r="D141" s="206" t="s">
        <v>128</v>
      </c>
      <c r="E141" s="207" t="s">
        <v>224</v>
      </c>
      <c r="F141" s="208" t="s">
        <v>225</v>
      </c>
      <c r="G141" s="209" t="s">
        <v>131</v>
      </c>
      <c r="H141" s="210">
        <v>316.649</v>
      </c>
      <c r="I141" s="211"/>
      <c r="J141" s="212">
        <f>ROUND(I141*H141,2)</f>
        <v>0</v>
      </c>
      <c r="K141" s="208" t="s">
        <v>143</v>
      </c>
      <c r="L141" s="46"/>
      <c r="M141" s="213" t="s">
        <v>44</v>
      </c>
      <c r="N141" s="214" t="s">
        <v>53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132</v>
      </c>
      <c r="AT141" s="217" t="s">
        <v>128</v>
      </c>
      <c r="AU141" s="217" t="s">
        <v>92</v>
      </c>
      <c r="AY141" s="18" t="s">
        <v>126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90</v>
      </c>
      <c r="BK141" s="218">
        <f>ROUND(I141*H141,2)</f>
        <v>0</v>
      </c>
      <c r="BL141" s="18" t="s">
        <v>132</v>
      </c>
      <c r="BM141" s="217" t="s">
        <v>226</v>
      </c>
    </row>
    <row r="142" s="2" customFormat="1">
      <c r="A142" s="40"/>
      <c r="B142" s="41"/>
      <c r="C142" s="42"/>
      <c r="D142" s="241" t="s">
        <v>145</v>
      </c>
      <c r="E142" s="42"/>
      <c r="F142" s="242" t="s">
        <v>227</v>
      </c>
      <c r="G142" s="42"/>
      <c r="H142" s="42"/>
      <c r="I142" s="243"/>
      <c r="J142" s="42"/>
      <c r="K142" s="42"/>
      <c r="L142" s="46"/>
      <c r="M142" s="244"/>
      <c r="N142" s="24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145</v>
      </c>
      <c r="AU142" s="18" t="s">
        <v>92</v>
      </c>
    </row>
    <row r="143" s="2" customFormat="1" ht="16.5" customHeight="1">
      <c r="A143" s="40"/>
      <c r="B143" s="41"/>
      <c r="C143" s="257" t="s">
        <v>228</v>
      </c>
      <c r="D143" s="257" t="s">
        <v>206</v>
      </c>
      <c r="E143" s="258" t="s">
        <v>229</v>
      </c>
      <c r="F143" s="259" t="s">
        <v>230</v>
      </c>
      <c r="G143" s="260" t="s">
        <v>231</v>
      </c>
      <c r="H143" s="261">
        <v>2.5329999999999999</v>
      </c>
      <c r="I143" s="262"/>
      <c r="J143" s="263">
        <f>ROUND(I143*H143,2)</f>
        <v>0</v>
      </c>
      <c r="K143" s="259" t="s">
        <v>143</v>
      </c>
      <c r="L143" s="264"/>
      <c r="M143" s="265" t="s">
        <v>44</v>
      </c>
      <c r="N143" s="266" t="s">
        <v>53</v>
      </c>
      <c r="O143" s="86"/>
      <c r="P143" s="215">
        <f>O143*H143</f>
        <v>0</v>
      </c>
      <c r="Q143" s="215">
        <v>1</v>
      </c>
      <c r="R143" s="215">
        <f>Q143*H143</f>
        <v>2.5329999999999999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176</v>
      </c>
      <c r="AT143" s="217" t="s">
        <v>206</v>
      </c>
      <c r="AU143" s="217" t="s">
        <v>92</v>
      </c>
      <c r="AY143" s="18" t="s">
        <v>126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90</v>
      </c>
      <c r="BK143" s="218">
        <f>ROUND(I143*H143,2)</f>
        <v>0</v>
      </c>
      <c r="BL143" s="18" t="s">
        <v>132</v>
      </c>
      <c r="BM143" s="217" t="s">
        <v>232</v>
      </c>
    </row>
    <row r="144" s="2" customFormat="1">
      <c r="A144" s="40"/>
      <c r="B144" s="41"/>
      <c r="C144" s="42"/>
      <c r="D144" s="241" t="s">
        <v>145</v>
      </c>
      <c r="E144" s="42"/>
      <c r="F144" s="242" t="s">
        <v>233</v>
      </c>
      <c r="G144" s="42"/>
      <c r="H144" s="42"/>
      <c r="I144" s="243"/>
      <c r="J144" s="42"/>
      <c r="K144" s="42"/>
      <c r="L144" s="46"/>
      <c r="M144" s="244"/>
      <c r="N144" s="24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145</v>
      </c>
      <c r="AU144" s="18" t="s">
        <v>92</v>
      </c>
    </row>
    <row r="145" s="13" customFormat="1">
      <c r="A145" s="13"/>
      <c r="B145" s="219"/>
      <c r="C145" s="220"/>
      <c r="D145" s="221" t="s">
        <v>134</v>
      </c>
      <c r="E145" s="220"/>
      <c r="F145" s="223" t="s">
        <v>234</v>
      </c>
      <c r="G145" s="220"/>
      <c r="H145" s="224">
        <v>2.5329999999999999</v>
      </c>
      <c r="I145" s="225"/>
      <c r="J145" s="220"/>
      <c r="K145" s="220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134</v>
      </c>
      <c r="AU145" s="230" t="s">
        <v>92</v>
      </c>
      <c r="AV145" s="13" t="s">
        <v>92</v>
      </c>
      <c r="AW145" s="13" t="s">
        <v>4</v>
      </c>
      <c r="AX145" s="13" t="s">
        <v>90</v>
      </c>
      <c r="AY145" s="230" t="s">
        <v>126</v>
      </c>
    </row>
    <row r="146" s="2" customFormat="1" ht="49.05" customHeight="1">
      <c r="A146" s="40"/>
      <c r="B146" s="41"/>
      <c r="C146" s="206" t="s">
        <v>235</v>
      </c>
      <c r="D146" s="206" t="s">
        <v>128</v>
      </c>
      <c r="E146" s="207" t="s">
        <v>236</v>
      </c>
      <c r="F146" s="208" t="s">
        <v>237</v>
      </c>
      <c r="G146" s="209" t="s">
        <v>131</v>
      </c>
      <c r="H146" s="210">
        <v>117.851</v>
      </c>
      <c r="I146" s="211"/>
      <c r="J146" s="212">
        <f>ROUND(I146*H146,2)</f>
        <v>0</v>
      </c>
      <c r="K146" s="208" t="s">
        <v>44</v>
      </c>
      <c r="L146" s="46"/>
      <c r="M146" s="213" t="s">
        <v>44</v>
      </c>
      <c r="N146" s="214" t="s">
        <v>53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132</v>
      </c>
      <c r="AT146" s="217" t="s">
        <v>128</v>
      </c>
      <c r="AU146" s="217" t="s">
        <v>92</v>
      </c>
      <c r="AY146" s="18" t="s">
        <v>126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90</v>
      </c>
      <c r="BK146" s="218">
        <f>ROUND(I146*H146,2)</f>
        <v>0</v>
      </c>
      <c r="BL146" s="18" t="s">
        <v>132</v>
      </c>
      <c r="BM146" s="217" t="s">
        <v>238</v>
      </c>
    </row>
    <row r="147" s="13" customFormat="1">
      <c r="A147" s="13"/>
      <c r="B147" s="219"/>
      <c r="C147" s="220"/>
      <c r="D147" s="221" t="s">
        <v>134</v>
      </c>
      <c r="E147" s="222" t="s">
        <v>44</v>
      </c>
      <c r="F147" s="223" t="s">
        <v>239</v>
      </c>
      <c r="G147" s="220"/>
      <c r="H147" s="224">
        <v>117.851</v>
      </c>
      <c r="I147" s="225"/>
      <c r="J147" s="220"/>
      <c r="K147" s="220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134</v>
      </c>
      <c r="AU147" s="230" t="s">
        <v>92</v>
      </c>
      <c r="AV147" s="13" t="s">
        <v>92</v>
      </c>
      <c r="AW147" s="13" t="s">
        <v>42</v>
      </c>
      <c r="AX147" s="13" t="s">
        <v>90</v>
      </c>
      <c r="AY147" s="230" t="s">
        <v>126</v>
      </c>
    </row>
    <row r="148" s="2" customFormat="1" ht="16.5" customHeight="1">
      <c r="A148" s="40"/>
      <c r="B148" s="41"/>
      <c r="C148" s="257" t="s">
        <v>240</v>
      </c>
      <c r="D148" s="257" t="s">
        <v>206</v>
      </c>
      <c r="E148" s="258" t="s">
        <v>241</v>
      </c>
      <c r="F148" s="259" t="s">
        <v>230</v>
      </c>
      <c r="G148" s="260" t="s">
        <v>231</v>
      </c>
      <c r="H148" s="261">
        <v>0.94299999999999995</v>
      </c>
      <c r="I148" s="262"/>
      <c r="J148" s="263">
        <f>ROUND(I148*H148,2)</f>
        <v>0</v>
      </c>
      <c r="K148" s="259" t="s">
        <v>44</v>
      </c>
      <c r="L148" s="264"/>
      <c r="M148" s="265" t="s">
        <v>44</v>
      </c>
      <c r="N148" s="266" t="s">
        <v>53</v>
      </c>
      <c r="O148" s="86"/>
      <c r="P148" s="215">
        <f>O148*H148</f>
        <v>0</v>
      </c>
      <c r="Q148" s="215">
        <v>1</v>
      </c>
      <c r="R148" s="215">
        <f>Q148*H148</f>
        <v>0.94299999999999995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176</v>
      </c>
      <c r="AT148" s="217" t="s">
        <v>206</v>
      </c>
      <c r="AU148" s="217" t="s">
        <v>92</v>
      </c>
      <c r="AY148" s="18" t="s">
        <v>126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90</v>
      </c>
      <c r="BK148" s="218">
        <f>ROUND(I148*H148,2)</f>
        <v>0</v>
      </c>
      <c r="BL148" s="18" t="s">
        <v>132</v>
      </c>
      <c r="BM148" s="217" t="s">
        <v>242</v>
      </c>
    </row>
    <row r="149" s="13" customFormat="1">
      <c r="A149" s="13"/>
      <c r="B149" s="219"/>
      <c r="C149" s="220"/>
      <c r="D149" s="221" t="s">
        <v>134</v>
      </c>
      <c r="E149" s="220"/>
      <c r="F149" s="223" t="s">
        <v>243</v>
      </c>
      <c r="G149" s="220"/>
      <c r="H149" s="224">
        <v>0.94299999999999995</v>
      </c>
      <c r="I149" s="225"/>
      <c r="J149" s="220"/>
      <c r="K149" s="220"/>
      <c r="L149" s="226"/>
      <c r="M149" s="227"/>
      <c r="N149" s="228"/>
      <c r="O149" s="228"/>
      <c r="P149" s="228"/>
      <c r="Q149" s="228"/>
      <c r="R149" s="228"/>
      <c r="S149" s="228"/>
      <c r="T149" s="22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0" t="s">
        <v>134</v>
      </c>
      <c r="AU149" s="230" t="s">
        <v>92</v>
      </c>
      <c r="AV149" s="13" t="s">
        <v>92</v>
      </c>
      <c r="AW149" s="13" t="s">
        <v>4</v>
      </c>
      <c r="AX149" s="13" t="s">
        <v>90</v>
      </c>
      <c r="AY149" s="230" t="s">
        <v>126</v>
      </c>
    </row>
    <row r="150" s="2" customFormat="1" ht="24.15" customHeight="1">
      <c r="A150" s="40"/>
      <c r="B150" s="41"/>
      <c r="C150" s="206" t="s">
        <v>244</v>
      </c>
      <c r="D150" s="206" t="s">
        <v>128</v>
      </c>
      <c r="E150" s="207" t="s">
        <v>245</v>
      </c>
      <c r="F150" s="208" t="s">
        <v>246</v>
      </c>
      <c r="G150" s="209" t="s">
        <v>131</v>
      </c>
      <c r="H150" s="210">
        <v>440.42899999999997</v>
      </c>
      <c r="I150" s="211"/>
      <c r="J150" s="212">
        <f>ROUND(I150*H150,2)</f>
        <v>0</v>
      </c>
      <c r="K150" s="208" t="s">
        <v>143</v>
      </c>
      <c r="L150" s="46"/>
      <c r="M150" s="213" t="s">
        <v>44</v>
      </c>
      <c r="N150" s="214" t="s">
        <v>53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132</v>
      </c>
      <c r="AT150" s="217" t="s">
        <v>128</v>
      </c>
      <c r="AU150" s="217" t="s">
        <v>92</v>
      </c>
      <c r="AY150" s="18" t="s">
        <v>126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90</v>
      </c>
      <c r="BK150" s="218">
        <f>ROUND(I150*H150,2)</f>
        <v>0</v>
      </c>
      <c r="BL150" s="18" t="s">
        <v>132</v>
      </c>
      <c r="BM150" s="217" t="s">
        <v>247</v>
      </c>
    </row>
    <row r="151" s="2" customFormat="1">
      <c r="A151" s="40"/>
      <c r="B151" s="41"/>
      <c r="C151" s="42"/>
      <c r="D151" s="241" t="s">
        <v>145</v>
      </c>
      <c r="E151" s="42"/>
      <c r="F151" s="242" t="s">
        <v>248</v>
      </c>
      <c r="G151" s="42"/>
      <c r="H151" s="42"/>
      <c r="I151" s="243"/>
      <c r="J151" s="42"/>
      <c r="K151" s="42"/>
      <c r="L151" s="46"/>
      <c r="M151" s="244"/>
      <c r="N151" s="24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145</v>
      </c>
      <c r="AU151" s="18" t="s">
        <v>92</v>
      </c>
    </row>
    <row r="152" s="13" customFormat="1">
      <c r="A152" s="13"/>
      <c r="B152" s="219"/>
      <c r="C152" s="220"/>
      <c r="D152" s="221" t="s">
        <v>134</v>
      </c>
      <c r="E152" s="222" t="s">
        <v>44</v>
      </c>
      <c r="F152" s="223" t="s">
        <v>249</v>
      </c>
      <c r="G152" s="220"/>
      <c r="H152" s="224">
        <v>440.42899999999997</v>
      </c>
      <c r="I152" s="225"/>
      <c r="J152" s="220"/>
      <c r="K152" s="220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134</v>
      </c>
      <c r="AU152" s="230" t="s">
        <v>92</v>
      </c>
      <c r="AV152" s="13" t="s">
        <v>92</v>
      </c>
      <c r="AW152" s="13" t="s">
        <v>42</v>
      </c>
      <c r="AX152" s="13" t="s">
        <v>90</v>
      </c>
      <c r="AY152" s="230" t="s">
        <v>126</v>
      </c>
    </row>
    <row r="153" s="2" customFormat="1" ht="24.15" customHeight="1">
      <c r="A153" s="40"/>
      <c r="B153" s="41"/>
      <c r="C153" s="206" t="s">
        <v>7</v>
      </c>
      <c r="D153" s="206" t="s">
        <v>128</v>
      </c>
      <c r="E153" s="207" t="s">
        <v>250</v>
      </c>
      <c r="F153" s="208" t="s">
        <v>246</v>
      </c>
      <c r="G153" s="209" t="s">
        <v>131</v>
      </c>
      <c r="H153" s="210">
        <v>117.851</v>
      </c>
      <c r="I153" s="211"/>
      <c r="J153" s="212">
        <f>ROUND(I153*H153,2)</f>
        <v>0</v>
      </c>
      <c r="K153" s="208" t="s">
        <v>44</v>
      </c>
      <c r="L153" s="46"/>
      <c r="M153" s="213" t="s">
        <v>44</v>
      </c>
      <c r="N153" s="214" t="s">
        <v>53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132</v>
      </c>
      <c r="AT153" s="217" t="s">
        <v>128</v>
      </c>
      <c r="AU153" s="217" t="s">
        <v>92</v>
      </c>
      <c r="AY153" s="18" t="s">
        <v>126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90</v>
      </c>
      <c r="BK153" s="218">
        <f>ROUND(I153*H153,2)</f>
        <v>0</v>
      </c>
      <c r="BL153" s="18" t="s">
        <v>132</v>
      </c>
      <c r="BM153" s="217" t="s">
        <v>251</v>
      </c>
    </row>
    <row r="154" s="13" customFormat="1">
      <c r="A154" s="13"/>
      <c r="B154" s="219"/>
      <c r="C154" s="220"/>
      <c r="D154" s="221" t="s">
        <v>134</v>
      </c>
      <c r="E154" s="222" t="s">
        <v>44</v>
      </c>
      <c r="F154" s="223" t="s">
        <v>239</v>
      </c>
      <c r="G154" s="220"/>
      <c r="H154" s="224">
        <v>117.851</v>
      </c>
      <c r="I154" s="225"/>
      <c r="J154" s="220"/>
      <c r="K154" s="220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134</v>
      </c>
      <c r="AU154" s="230" t="s">
        <v>92</v>
      </c>
      <c r="AV154" s="13" t="s">
        <v>92</v>
      </c>
      <c r="AW154" s="13" t="s">
        <v>42</v>
      </c>
      <c r="AX154" s="13" t="s">
        <v>90</v>
      </c>
      <c r="AY154" s="230" t="s">
        <v>126</v>
      </c>
    </row>
    <row r="155" s="2" customFormat="1" ht="66.75" customHeight="1">
      <c r="A155" s="40"/>
      <c r="B155" s="41"/>
      <c r="C155" s="206" t="s">
        <v>252</v>
      </c>
      <c r="D155" s="206" t="s">
        <v>128</v>
      </c>
      <c r="E155" s="207" t="s">
        <v>253</v>
      </c>
      <c r="F155" s="208" t="s">
        <v>254</v>
      </c>
      <c r="G155" s="209" t="s">
        <v>131</v>
      </c>
      <c r="H155" s="210">
        <v>558.27999999999997</v>
      </c>
      <c r="I155" s="211"/>
      <c r="J155" s="212">
        <f>ROUND(I155*H155,2)</f>
        <v>0</v>
      </c>
      <c r="K155" s="208" t="s">
        <v>143</v>
      </c>
      <c r="L155" s="46"/>
      <c r="M155" s="213" t="s">
        <v>44</v>
      </c>
      <c r="N155" s="214" t="s">
        <v>53</v>
      </c>
      <c r="O155" s="86"/>
      <c r="P155" s="215">
        <f>O155*H155</f>
        <v>0</v>
      </c>
      <c r="Q155" s="215">
        <v>0.10503</v>
      </c>
      <c r="R155" s="215">
        <f>Q155*H155</f>
        <v>58.636148399999996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132</v>
      </c>
      <c r="AT155" s="217" t="s">
        <v>128</v>
      </c>
      <c r="AU155" s="217" t="s">
        <v>92</v>
      </c>
      <c r="AY155" s="18" t="s">
        <v>126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90</v>
      </c>
      <c r="BK155" s="218">
        <f>ROUND(I155*H155,2)</f>
        <v>0</v>
      </c>
      <c r="BL155" s="18" t="s">
        <v>132</v>
      </c>
      <c r="BM155" s="217" t="s">
        <v>255</v>
      </c>
    </row>
    <row r="156" s="2" customFormat="1">
      <c r="A156" s="40"/>
      <c r="B156" s="41"/>
      <c r="C156" s="42"/>
      <c r="D156" s="241" t="s">
        <v>145</v>
      </c>
      <c r="E156" s="42"/>
      <c r="F156" s="242" t="s">
        <v>256</v>
      </c>
      <c r="G156" s="42"/>
      <c r="H156" s="42"/>
      <c r="I156" s="243"/>
      <c r="J156" s="42"/>
      <c r="K156" s="42"/>
      <c r="L156" s="46"/>
      <c r="M156" s="244"/>
      <c r="N156" s="24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145</v>
      </c>
      <c r="AU156" s="18" t="s">
        <v>92</v>
      </c>
    </row>
    <row r="157" s="13" customFormat="1">
      <c r="A157" s="13"/>
      <c r="B157" s="219"/>
      <c r="C157" s="220"/>
      <c r="D157" s="221" t="s">
        <v>134</v>
      </c>
      <c r="E157" s="222" t="s">
        <v>44</v>
      </c>
      <c r="F157" s="223" t="s">
        <v>257</v>
      </c>
      <c r="G157" s="220"/>
      <c r="H157" s="224">
        <v>558.27999999999997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0" t="s">
        <v>134</v>
      </c>
      <c r="AU157" s="230" t="s">
        <v>92</v>
      </c>
      <c r="AV157" s="13" t="s">
        <v>92</v>
      </c>
      <c r="AW157" s="13" t="s">
        <v>42</v>
      </c>
      <c r="AX157" s="13" t="s">
        <v>90</v>
      </c>
      <c r="AY157" s="230" t="s">
        <v>126</v>
      </c>
    </row>
    <row r="158" s="2" customFormat="1" ht="24.15" customHeight="1">
      <c r="A158" s="40"/>
      <c r="B158" s="41"/>
      <c r="C158" s="257" t="s">
        <v>258</v>
      </c>
      <c r="D158" s="257" t="s">
        <v>206</v>
      </c>
      <c r="E158" s="258" t="s">
        <v>259</v>
      </c>
      <c r="F158" s="259" t="s">
        <v>260</v>
      </c>
      <c r="G158" s="260" t="s">
        <v>131</v>
      </c>
      <c r="H158" s="261">
        <v>575.02800000000002</v>
      </c>
      <c r="I158" s="262"/>
      <c r="J158" s="263">
        <f>ROUND(I158*H158,2)</f>
        <v>0</v>
      </c>
      <c r="K158" s="259" t="s">
        <v>143</v>
      </c>
      <c r="L158" s="264"/>
      <c r="M158" s="265" t="s">
        <v>44</v>
      </c>
      <c r="N158" s="266" t="s">
        <v>53</v>
      </c>
      <c r="O158" s="86"/>
      <c r="P158" s="215">
        <f>O158*H158</f>
        <v>0</v>
      </c>
      <c r="Q158" s="215">
        <v>0.191</v>
      </c>
      <c r="R158" s="215">
        <f>Q158*H158</f>
        <v>109.830348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176</v>
      </c>
      <c r="AT158" s="217" t="s">
        <v>206</v>
      </c>
      <c r="AU158" s="217" t="s">
        <v>92</v>
      </c>
      <c r="AY158" s="18" t="s">
        <v>126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90</v>
      </c>
      <c r="BK158" s="218">
        <f>ROUND(I158*H158,2)</f>
        <v>0</v>
      </c>
      <c r="BL158" s="18" t="s">
        <v>132</v>
      </c>
      <c r="BM158" s="217" t="s">
        <v>261</v>
      </c>
    </row>
    <row r="159" s="2" customFormat="1">
      <c r="A159" s="40"/>
      <c r="B159" s="41"/>
      <c r="C159" s="42"/>
      <c r="D159" s="241" t="s">
        <v>145</v>
      </c>
      <c r="E159" s="42"/>
      <c r="F159" s="242" t="s">
        <v>262</v>
      </c>
      <c r="G159" s="42"/>
      <c r="H159" s="42"/>
      <c r="I159" s="243"/>
      <c r="J159" s="42"/>
      <c r="K159" s="42"/>
      <c r="L159" s="46"/>
      <c r="M159" s="244"/>
      <c r="N159" s="24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145</v>
      </c>
      <c r="AU159" s="18" t="s">
        <v>92</v>
      </c>
    </row>
    <row r="160" s="13" customFormat="1">
      <c r="A160" s="13"/>
      <c r="B160" s="219"/>
      <c r="C160" s="220"/>
      <c r="D160" s="221" t="s">
        <v>134</v>
      </c>
      <c r="E160" s="220"/>
      <c r="F160" s="223" t="s">
        <v>263</v>
      </c>
      <c r="G160" s="220"/>
      <c r="H160" s="224">
        <v>575.02800000000002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134</v>
      </c>
      <c r="AU160" s="230" t="s">
        <v>92</v>
      </c>
      <c r="AV160" s="13" t="s">
        <v>92</v>
      </c>
      <c r="AW160" s="13" t="s">
        <v>4</v>
      </c>
      <c r="AX160" s="13" t="s">
        <v>90</v>
      </c>
      <c r="AY160" s="230" t="s">
        <v>126</v>
      </c>
    </row>
    <row r="161" s="12" customFormat="1" ht="22.8" customHeight="1">
      <c r="A161" s="12"/>
      <c r="B161" s="190"/>
      <c r="C161" s="191"/>
      <c r="D161" s="192" t="s">
        <v>81</v>
      </c>
      <c r="E161" s="204" t="s">
        <v>176</v>
      </c>
      <c r="F161" s="204" t="s">
        <v>264</v>
      </c>
      <c r="G161" s="191"/>
      <c r="H161" s="191"/>
      <c r="I161" s="194"/>
      <c r="J161" s="205">
        <f>BK161</f>
        <v>0</v>
      </c>
      <c r="K161" s="191"/>
      <c r="L161" s="196"/>
      <c r="M161" s="197"/>
      <c r="N161" s="198"/>
      <c r="O161" s="198"/>
      <c r="P161" s="199">
        <f>SUM(P162:P170)</f>
        <v>0</v>
      </c>
      <c r="Q161" s="198"/>
      <c r="R161" s="199">
        <f>SUM(R162:R170)</f>
        <v>1.3548805999999998</v>
      </c>
      <c r="S161" s="198"/>
      <c r="T161" s="200">
        <f>SUM(T162:T170)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1" t="s">
        <v>90</v>
      </c>
      <c r="AT161" s="202" t="s">
        <v>81</v>
      </c>
      <c r="AU161" s="202" t="s">
        <v>90</v>
      </c>
      <c r="AY161" s="201" t="s">
        <v>126</v>
      </c>
      <c r="BK161" s="203">
        <f>SUM(BK162:BK170)</f>
        <v>0</v>
      </c>
    </row>
    <row r="162" s="2" customFormat="1" ht="16.5" customHeight="1">
      <c r="A162" s="40"/>
      <c r="B162" s="41"/>
      <c r="C162" s="257" t="s">
        <v>265</v>
      </c>
      <c r="D162" s="257" t="s">
        <v>206</v>
      </c>
      <c r="E162" s="258" t="s">
        <v>266</v>
      </c>
      <c r="F162" s="259" t="s">
        <v>267</v>
      </c>
      <c r="G162" s="260" t="s">
        <v>163</v>
      </c>
      <c r="H162" s="261">
        <v>13.390000000000001</v>
      </c>
      <c r="I162" s="262"/>
      <c r="J162" s="263">
        <f>ROUND(I162*H162,2)</f>
        <v>0</v>
      </c>
      <c r="K162" s="259" t="s">
        <v>143</v>
      </c>
      <c r="L162" s="264"/>
      <c r="M162" s="265" t="s">
        <v>44</v>
      </c>
      <c r="N162" s="266" t="s">
        <v>53</v>
      </c>
      <c r="O162" s="86"/>
      <c r="P162" s="215">
        <f>O162*H162</f>
        <v>0</v>
      </c>
      <c r="Q162" s="215">
        <v>0.0015399999999999999</v>
      </c>
      <c r="R162" s="215">
        <f>Q162*H162</f>
        <v>0.020620599999999999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176</v>
      </c>
      <c r="AT162" s="217" t="s">
        <v>206</v>
      </c>
      <c r="AU162" s="217" t="s">
        <v>92</v>
      </c>
      <c r="AY162" s="18" t="s">
        <v>126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90</v>
      </c>
      <c r="BK162" s="218">
        <f>ROUND(I162*H162,2)</f>
        <v>0</v>
      </c>
      <c r="BL162" s="18" t="s">
        <v>132</v>
      </c>
      <c r="BM162" s="217" t="s">
        <v>268</v>
      </c>
    </row>
    <row r="163" s="2" customFormat="1">
      <c r="A163" s="40"/>
      <c r="B163" s="41"/>
      <c r="C163" s="42"/>
      <c r="D163" s="241" t="s">
        <v>145</v>
      </c>
      <c r="E163" s="42"/>
      <c r="F163" s="242" t="s">
        <v>269</v>
      </c>
      <c r="G163" s="42"/>
      <c r="H163" s="42"/>
      <c r="I163" s="243"/>
      <c r="J163" s="42"/>
      <c r="K163" s="42"/>
      <c r="L163" s="46"/>
      <c r="M163" s="244"/>
      <c r="N163" s="24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145</v>
      </c>
      <c r="AU163" s="18" t="s">
        <v>92</v>
      </c>
    </row>
    <row r="164" s="13" customFormat="1">
      <c r="A164" s="13"/>
      <c r="B164" s="219"/>
      <c r="C164" s="220"/>
      <c r="D164" s="221" t="s">
        <v>134</v>
      </c>
      <c r="E164" s="220"/>
      <c r="F164" s="223" t="s">
        <v>270</v>
      </c>
      <c r="G164" s="220"/>
      <c r="H164" s="224">
        <v>13.390000000000001</v>
      </c>
      <c r="I164" s="225"/>
      <c r="J164" s="220"/>
      <c r="K164" s="220"/>
      <c r="L164" s="226"/>
      <c r="M164" s="227"/>
      <c r="N164" s="228"/>
      <c r="O164" s="228"/>
      <c r="P164" s="228"/>
      <c r="Q164" s="228"/>
      <c r="R164" s="228"/>
      <c r="S164" s="228"/>
      <c r="T164" s="22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0" t="s">
        <v>134</v>
      </c>
      <c r="AU164" s="230" t="s">
        <v>92</v>
      </c>
      <c r="AV164" s="13" t="s">
        <v>92</v>
      </c>
      <c r="AW164" s="13" t="s">
        <v>4</v>
      </c>
      <c r="AX164" s="13" t="s">
        <v>90</v>
      </c>
      <c r="AY164" s="230" t="s">
        <v>126</v>
      </c>
    </row>
    <row r="165" s="2" customFormat="1" ht="24.15" customHeight="1">
      <c r="A165" s="40"/>
      <c r="B165" s="41"/>
      <c r="C165" s="206" t="s">
        <v>271</v>
      </c>
      <c r="D165" s="206" t="s">
        <v>128</v>
      </c>
      <c r="E165" s="207" t="s">
        <v>272</v>
      </c>
      <c r="F165" s="208" t="s">
        <v>273</v>
      </c>
      <c r="G165" s="209" t="s">
        <v>274</v>
      </c>
      <c r="H165" s="210">
        <v>2</v>
      </c>
      <c r="I165" s="211"/>
      <c r="J165" s="212">
        <f>ROUND(I165*H165,2)</f>
        <v>0</v>
      </c>
      <c r="K165" s="208" t="s">
        <v>44</v>
      </c>
      <c r="L165" s="46"/>
      <c r="M165" s="213" t="s">
        <v>44</v>
      </c>
      <c r="N165" s="214" t="s">
        <v>53</v>
      </c>
      <c r="O165" s="86"/>
      <c r="P165" s="215">
        <f>O165*H165</f>
        <v>0</v>
      </c>
      <c r="Q165" s="215">
        <v>0.34089999999999998</v>
      </c>
      <c r="R165" s="215">
        <f>Q165*H165</f>
        <v>0.68179999999999996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132</v>
      </c>
      <c r="AT165" s="217" t="s">
        <v>128</v>
      </c>
      <c r="AU165" s="217" t="s">
        <v>92</v>
      </c>
      <c r="AY165" s="18" t="s">
        <v>126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90</v>
      </c>
      <c r="BK165" s="218">
        <f>ROUND(I165*H165,2)</f>
        <v>0</v>
      </c>
      <c r="BL165" s="18" t="s">
        <v>132</v>
      </c>
      <c r="BM165" s="217" t="s">
        <v>275</v>
      </c>
    </row>
    <row r="166" s="2" customFormat="1" ht="24.15" customHeight="1">
      <c r="A166" s="40"/>
      <c r="B166" s="41"/>
      <c r="C166" s="206" t="s">
        <v>276</v>
      </c>
      <c r="D166" s="206" t="s">
        <v>128</v>
      </c>
      <c r="E166" s="207" t="s">
        <v>277</v>
      </c>
      <c r="F166" s="208" t="s">
        <v>278</v>
      </c>
      <c r="G166" s="209" t="s">
        <v>279</v>
      </c>
      <c r="H166" s="210">
        <v>1</v>
      </c>
      <c r="I166" s="211"/>
      <c r="J166" s="212">
        <f>ROUND(I166*H166,2)</f>
        <v>0</v>
      </c>
      <c r="K166" s="208" t="s">
        <v>143</v>
      </c>
      <c r="L166" s="46"/>
      <c r="M166" s="213" t="s">
        <v>44</v>
      </c>
      <c r="N166" s="214" t="s">
        <v>53</v>
      </c>
      <c r="O166" s="86"/>
      <c r="P166" s="215">
        <f>O166*H166</f>
        <v>0</v>
      </c>
      <c r="Q166" s="215">
        <v>0.32272000000000001</v>
      </c>
      <c r="R166" s="215">
        <f>Q166*H166</f>
        <v>0.32272000000000001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132</v>
      </c>
      <c r="AT166" s="217" t="s">
        <v>128</v>
      </c>
      <c r="AU166" s="217" t="s">
        <v>92</v>
      </c>
      <c r="AY166" s="18" t="s">
        <v>126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90</v>
      </c>
      <c r="BK166" s="218">
        <f>ROUND(I166*H166,2)</f>
        <v>0</v>
      </c>
      <c r="BL166" s="18" t="s">
        <v>132</v>
      </c>
      <c r="BM166" s="217" t="s">
        <v>280</v>
      </c>
    </row>
    <row r="167" s="2" customFormat="1">
      <c r="A167" s="40"/>
      <c r="B167" s="41"/>
      <c r="C167" s="42"/>
      <c r="D167" s="241" t="s">
        <v>145</v>
      </c>
      <c r="E167" s="42"/>
      <c r="F167" s="242" t="s">
        <v>281</v>
      </c>
      <c r="G167" s="42"/>
      <c r="H167" s="42"/>
      <c r="I167" s="243"/>
      <c r="J167" s="42"/>
      <c r="K167" s="42"/>
      <c r="L167" s="46"/>
      <c r="M167" s="244"/>
      <c r="N167" s="24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145</v>
      </c>
      <c r="AU167" s="18" t="s">
        <v>92</v>
      </c>
    </row>
    <row r="168" s="2" customFormat="1" ht="24.15" customHeight="1">
      <c r="A168" s="40"/>
      <c r="B168" s="41"/>
      <c r="C168" s="206" t="s">
        <v>282</v>
      </c>
      <c r="D168" s="206" t="s">
        <v>128</v>
      </c>
      <c r="E168" s="207" t="s">
        <v>283</v>
      </c>
      <c r="F168" s="208" t="s">
        <v>284</v>
      </c>
      <c r="G168" s="209" t="s">
        <v>279</v>
      </c>
      <c r="H168" s="210">
        <v>1</v>
      </c>
      <c r="I168" s="211"/>
      <c r="J168" s="212">
        <f>ROUND(I168*H168,2)</f>
        <v>0</v>
      </c>
      <c r="K168" s="208" t="s">
        <v>143</v>
      </c>
      <c r="L168" s="46"/>
      <c r="M168" s="213" t="s">
        <v>44</v>
      </c>
      <c r="N168" s="214" t="s">
        <v>53</v>
      </c>
      <c r="O168" s="86"/>
      <c r="P168" s="215">
        <f>O168*H168</f>
        <v>0</v>
      </c>
      <c r="Q168" s="215">
        <v>0.32973999999999998</v>
      </c>
      <c r="R168" s="215">
        <f>Q168*H168</f>
        <v>0.32973999999999998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132</v>
      </c>
      <c r="AT168" s="217" t="s">
        <v>128</v>
      </c>
      <c r="AU168" s="217" t="s">
        <v>92</v>
      </c>
      <c r="AY168" s="18" t="s">
        <v>126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90</v>
      </c>
      <c r="BK168" s="218">
        <f>ROUND(I168*H168,2)</f>
        <v>0</v>
      </c>
      <c r="BL168" s="18" t="s">
        <v>132</v>
      </c>
      <c r="BM168" s="217" t="s">
        <v>285</v>
      </c>
    </row>
    <row r="169" s="2" customFormat="1">
      <c r="A169" s="40"/>
      <c r="B169" s="41"/>
      <c r="C169" s="42"/>
      <c r="D169" s="241" t="s">
        <v>145</v>
      </c>
      <c r="E169" s="42"/>
      <c r="F169" s="242" t="s">
        <v>286</v>
      </c>
      <c r="G169" s="42"/>
      <c r="H169" s="42"/>
      <c r="I169" s="243"/>
      <c r="J169" s="42"/>
      <c r="K169" s="42"/>
      <c r="L169" s="46"/>
      <c r="M169" s="244"/>
      <c r="N169" s="245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145</v>
      </c>
      <c r="AU169" s="18" t="s">
        <v>92</v>
      </c>
    </row>
    <row r="170" s="2" customFormat="1" ht="16.5" customHeight="1">
      <c r="A170" s="40"/>
      <c r="B170" s="41"/>
      <c r="C170" s="206" t="s">
        <v>287</v>
      </c>
      <c r="D170" s="206" t="s">
        <v>128</v>
      </c>
      <c r="E170" s="207" t="s">
        <v>288</v>
      </c>
      <c r="F170" s="208" t="s">
        <v>289</v>
      </c>
      <c r="G170" s="209" t="s">
        <v>279</v>
      </c>
      <c r="H170" s="210">
        <v>2</v>
      </c>
      <c r="I170" s="211"/>
      <c r="J170" s="212">
        <f>ROUND(I170*H170,2)</f>
        <v>0</v>
      </c>
      <c r="K170" s="208" t="s">
        <v>44</v>
      </c>
      <c r="L170" s="46"/>
      <c r="M170" s="213" t="s">
        <v>44</v>
      </c>
      <c r="N170" s="214" t="s">
        <v>53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132</v>
      </c>
      <c r="AT170" s="217" t="s">
        <v>128</v>
      </c>
      <c r="AU170" s="217" t="s">
        <v>92</v>
      </c>
      <c r="AY170" s="18" t="s">
        <v>126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90</v>
      </c>
      <c r="BK170" s="218">
        <f>ROUND(I170*H170,2)</f>
        <v>0</v>
      </c>
      <c r="BL170" s="18" t="s">
        <v>132</v>
      </c>
      <c r="BM170" s="217" t="s">
        <v>290</v>
      </c>
    </row>
    <row r="171" s="12" customFormat="1" ht="22.8" customHeight="1">
      <c r="A171" s="12"/>
      <c r="B171" s="190"/>
      <c r="C171" s="191"/>
      <c r="D171" s="192" t="s">
        <v>81</v>
      </c>
      <c r="E171" s="204" t="s">
        <v>183</v>
      </c>
      <c r="F171" s="204" t="s">
        <v>291</v>
      </c>
      <c r="G171" s="191"/>
      <c r="H171" s="191"/>
      <c r="I171" s="194"/>
      <c r="J171" s="205">
        <f>BK171</f>
        <v>0</v>
      </c>
      <c r="K171" s="191"/>
      <c r="L171" s="196"/>
      <c r="M171" s="197"/>
      <c r="N171" s="198"/>
      <c r="O171" s="198"/>
      <c r="P171" s="199">
        <f>SUM(P172:P188)</f>
        <v>0</v>
      </c>
      <c r="Q171" s="198"/>
      <c r="R171" s="199">
        <f>SUM(R172:R188)</f>
        <v>23.828881799999998</v>
      </c>
      <c r="S171" s="198"/>
      <c r="T171" s="200">
        <f>SUM(T172:T188)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90</v>
      </c>
      <c r="AT171" s="202" t="s">
        <v>81</v>
      </c>
      <c r="AU171" s="202" t="s">
        <v>90</v>
      </c>
      <c r="AY171" s="201" t="s">
        <v>126</v>
      </c>
      <c r="BK171" s="203">
        <f>SUM(BK172:BK188)</f>
        <v>0</v>
      </c>
    </row>
    <row r="172" s="2" customFormat="1" ht="24.15" customHeight="1">
      <c r="A172" s="40"/>
      <c r="B172" s="41"/>
      <c r="C172" s="206" t="s">
        <v>292</v>
      </c>
      <c r="D172" s="206" t="s">
        <v>128</v>
      </c>
      <c r="E172" s="207" t="s">
        <v>293</v>
      </c>
      <c r="F172" s="208" t="s">
        <v>294</v>
      </c>
      <c r="G172" s="209" t="s">
        <v>163</v>
      </c>
      <c r="H172" s="210">
        <v>56.399999999999999</v>
      </c>
      <c r="I172" s="211"/>
      <c r="J172" s="212">
        <f>ROUND(I172*H172,2)</f>
        <v>0</v>
      </c>
      <c r="K172" s="208" t="s">
        <v>143</v>
      </c>
      <c r="L172" s="46"/>
      <c r="M172" s="213" t="s">
        <v>44</v>
      </c>
      <c r="N172" s="214" t="s">
        <v>53</v>
      </c>
      <c r="O172" s="86"/>
      <c r="P172" s="215">
        <f>O172*H172</f>
        <v>0</v>
      </c>
      <c r="Q172" s="215">
        <v>8.0000000000000007E-05</v>
      </c>
      <c r="R172" s="215">
        <f>Q172*H172</f>
        <v>0.0045120000000000004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132</v>
      </c>
      <c r="AT172" s="217" t="s">
        <v>128</v>
      </c>
      <c r="AU172" s="217" t="s">
        <v>92</v>
      </c>
      <c r="AY172" s="18" t="s">
        <v>126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90</v>
      </c>
      <c r="BK172" s="218">
        <f>ROUND(I172*H172,2)</f>
        <v>0</v>
      </c>
      <c r="BL172" s="18" t="s">
        <v>132</v>
      </c>
      <c r="BM172" s="217" t="s">
        <v>295</v>
      </c>
    </row>
    <row r="173" s="2" customFormat="1">
      <c r="A173" s="40"/>
      <c r="B173" s="41"/>
      <c r="C173" s="42"/>
      <c r="D173" s="241" t="s">
        <v>145</v>
      </c>
      <c r="E173" s="42"/>
      <c r="F173" s="242" t="s">
        <v>296</v>
      </c>
      <c r="G173" s="42"/>
      <c r="H173" s="42"/>
      <c r="I173" s="243"/>
      <c r="J173" s="42"/>
      <c r="K173" s="42"/>
      <c r="L173" s="46"/>
      <c r="M173" s="244"/>
      <c r="N173" s="24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145</v>
      </c>
      <c r="AU173" s="18" t="s">
        <v>92</v>
      </c>
    </row>
    <row r="174" s="13" customFormat="1">
      <c r="A174" s="13"/>
      <c r="B174" s="219"/>
      <c r="C174" s="220"/>
      <c r="D174" s="221" t="s">
        <v>134</v>
      </c>
      <c r="E174" s="222" t="s">
        <v>44</v>
      </c>
      <c r="F174" s="223" t="s">
        <v>297</v>
      </c>
      <c r="G174" s="220"/>
      <c r="H174" s="224">
        <v>44</v>
      </c>
      <c r="I174" s="225"/>
      <c r="J174" s="220"/>
      <c r="K174" s="220"/>
      <c r="L174" s="226"/>
      <c r="M174" s="227"/>
      <c r="N174" s="228"/>
      <c r="O174" s="228"/>
      <c r="P174" s="228"/>
      <c r="Q174" s="228"/>
      <c r="R174" s="228"/>
      <c r="S174" s="228"/>
      <c r="T174" s="22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0" t="s">
        <v>134</v>
      </c>
      <c r="AU174" s="230" t="s">
        <v>92</v>
      </c>
      <c r="AV174" s="13" t="s">
        <v>92</v>
      </c>
      <c r="AW174" s="13" t="s">
        <v>42</v>
      </c>
      <c r="AX174" s="13" t="s">
        <v>82</v>
      </c>
      <c r="AY174" s="230" t="s">
        <v>126</v>
      </c>
    </row>
    <row r="175" s="13" customFormat="1">
      <c r="A175" s="13"/>
      <c r="B175" s="219"/>
      <c r="C175" s="220"/>
      <c r="D175" s="221" t="s">
        <v>134</v>
      </c>
      <c r="E175" s="222" t="s">
        <v>44</v>
      </c>
      <c r="F175" s="223" t="s">
        <v>298</v>
      </c>
      <c r="G175" s="220"/>
      <c r="H175" s="224">
        <v>12.4</v>
      </c>
      <c r="I175" s="225"/>
      <c r="J175" s="220"/>
      <c r="K175" s="220"/>
      <c r="L175" s="226"/>
      <c r="M175" s="227"/>
      <c r="N175" s="228"/>
      <c r="O175" s="228"/>
      <c r="P175" s="228"/>
      <c r="Q175" s="228"/>
      <c r="R175" s="228"/>
      <c r="S175" s="228"/>
      <c r="T175" s="22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0" t="s">
        <v>134</v>
      </c>
      <c r="AU175" s="230" t="s">
        <v>92</v>
      </c>
      <c r="AV175" s="13" t="s">
        <v>92</v>
      </c>
      <c r="AW175" s="13" t="s">
        <v>42</v>
      </c>
      <c r="AX175" s="13" t="s">
        <v>82</v>
      </c>
      <c r="AY175" s="230" t="s">
        <v>126</v>
      </c>
    </row>
    <row r="176" s="15" customFormat="1">
      <c r="A176" s="15"/>
      <c r="B176" s="246"/>
      <c r="C176" s="247"/>
      <c r="D176" s="221" t="s">
        <v>134</v>
      </c>
      <c r="E176" s="248" t="s">
        <v>44</v>
      </c>
      <c r="F176" s="249" t="s">
        <v>148</v>
      </c>
      <c r="G176" s="247"/>
      <c r="H176" s="250">
        <v>56.399999999999999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6" t="s">
        <v>134</v>
      </c>
      <c r="AU176" s="256" t="s">
        <v>92</v>
      </c>
      <c r="AV176" s="15" t="s">
        <v>132</v>
      </c>
      <c r="AW176" s="15" t="s">
        <v>42</v>
      </c>
      <c r="AX176" s="15" t="s">
        <v>90</v>
      </c>
      <c r="AY176" s="256" t="s">
        <v>126</v>
      </c>
    </row>
    <row r="177" s="2" customFormat="1" ht="49.05" customHeight="1">
      <c r="A177" s="40"/>
      <c r="B177" s="41"/>
      <c r="C177" s="206" t="s">
        <v>299</v>
      </c>
      <c r="D177" s="206" t="s">
        <v>128</v>
      </c>
      <c r="E177" s="207" t="s">
        <v>300</v>
      </c>
      <c r="F177" s="208" t="s">
        <v>301</v>
      </c>
      <c r="G177" s="209" t="s">
        <v>163</v>
      </c>
      <c r="H177" s="210">
        <v>66</v>
      </c>
      <c r="I177" s="211"/>
      <c r="J177" s="212">
        <f>ROUND(I177*H177,2)</f>
        <v>0</v>
      </c>
      <c r="K177" s="208" t="s">
        <v>143</v>
      </c>
      <c r="L177" s="46"/>
      <c r="M177" s="213" t="s">
        <v>44</v>
      </c>
      <c r="N177" s="214" t="s">
        <v>53</v>
      </c>
      <c r="O177" s="86"/>
      <c r="P177" s="215">
        <f>O177*H177</f>
        <v>0</v>
      </c>
      <c r="Q177" s="215">
        <v>0.15540000000000001</v>
      </c>
      <c r="R177" s="215">
        <f>Q177*H177</f>
        <v>10.256400000000001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132</v>
      </c>
      <c r="AT177" s="217" t="s">
        <v>128</v>
      </c>
      <c r="AU177" s="217" t="s">
        <v>92</v>
      </c>
      <c r="AY177" s="18" t="s">
        <v>126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90</v>
      </c>
      <c r="BK177" s="218">
        <f>ROUND(I177*H177,2)</f>
        <v>0</v>
      </c>
      <c r="BL177" s="18" t="s">
        <v>132</v>
      </c>
      <c r="BM177" s="217" t="s">
        <v>302</v>
      </c>
    </row>
    <row r="178" s="2" customFormat="1">
      <c r="A178" s="40"/>
      <c r="B178" s="41"/>
      <c r="C178" s="42"/>
      <c r="D178" s="241" t="s">
        <v>145</v>
      </c>
      <c r="E178" s="42"/>
      <c r="F178" s="242" t="s">
        <v>303</v>
      </c>
      <c r="G178" s="42"/>
      <c r="H178" s="42"/>
      <c r="I178" s="243"/>
      <c r="J178" s="42"/>
      <c r="K178" s="42"/>
      <c r="L178" s="46"/>
      <c r="M178" s="244"/>
      <c r="N178" s="24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145</v>
      </c>
      <c r="AU178" s="18" t="s">
        <v>92</v>
      </c>
    </row>
    <row r="179" s="13" customFormat="1">
      <c r="A179" s="13"/>
      <c r="B179" s="219"/>
      <c r="C179" s="220"/>
      <c r="D179" s="221" t="s">
        <v>134</v>
      </c>
      <c r="E179" s="222" t="s">
        <v>44</v>
      </c>
      <c r="F179" s="223" t="s">
        <v>304</v>
      </c>
      <c r="G179" s="220"/>
      <c r="H179" s="224">
        <v>66</v>
      </c>
      <c r="I179" s="225"/>
      <c r="J179" s="220"/>
      <c r="K179" s="220"/>
      <c r="L179" s="226"/>
      <c r="M179" s="227"/>
      <c r="N179" s="228"/>
      <c r="O179" s="228"/>
      <c r="P179" s="228"/>
      <c r="Q179" s="228"/>
      <c r="R179" s="228"/>
      <c r="S179" s="228"/>
      <c r="T179" s="22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0" t="s">
        <v>134</v>
      </c>
      <c r="AU179" s="230" t="s">
        <v>92</v>
      </c>
      <c r="AV179" s="13" t="s">
        <v>92</v>
      </c>
      <c r="AW179" s="13" t="s">
        <v>42</v>
      </c>
      <c r="AX179" s="13" t="s">
        <v>90</v>
      </c>
      <c r="AY179" s="230" t="s">
        <v>126</v>
      </c>
    </row>
    <row r="180" s="2" customFormat="1" ht="16.5" customHeight="1">
      <c r="A180" s="40"/>
      <c r="B180" s="41"/>
      <c r="C180" s="257" t="s">
        <v>305</v>
      </c>
      <c r="D180" s="257" t="s">
        <v>206</v>
      </c>
      <c r="E180" s="258" t="s">
        <v>306</v>
      </c>
      <c r="F180" s="259" t="s">
        <v>307</v>
      </c>
      <c r="G180" s="260" t="s">
        <v>163</v>
      </c>
      <c r="H180" s="261">
        <v>67.319999999999993</v>
      </c>
      <c r="I180" s="262"/>
      <c r="J180" s="263">
        <f>ROUND(I180*H180,2)</f>
        <v>0</v>
      </c>
      <c r="K180" s="259" t="s">
        <v>143</v>
      </c>
      <c r="L180" s="264"/>
      <c r="M180" s="265" t="s">
        <v>44</v>
      </c>
      <c r="N180" s="266" t="s">
        <v>53</v>
      </c>
      <c r="O180" s="86"/>
      <c r="P180" s="215">
        <f>O180*H180</f>
        <v>0</v>
      </c>
      <c r="Q180" s="215">
        <v>0.10199999999999999</v>
      </c>
      <c r="R180" s="215">
        <f>Q180*H180</f>
        <v>6.8666399999999985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176</v>
      </c>
      <c r="AT180" s="217" t="s">
        <v>206</v>
      </c>
      <c r="AU180" s="217" t="s">
        <v>92</v>
      </c>
      <c r="AY180" s="18" t="s">
        <v>126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90</v>
      </c>
      <c r="BK180" s="218">
        <f>ROUND(I180*H180,2)</f>
        <v>0</v>
      </c>
      <c r="BL180" s="18" t="s">
        <v>132</v>
      </c>
      <c r="BM180" s="217" t="s">
        <v>308</v>
      </c>
    </row>
    <row r="181" s="2" customFormat="1">
      <c r="A181" s="40"/>
      <c r="B181" s="41"/>
      <c r="C181" s="42"/>
      <c r="D181" s="241" t="s">
        <v>145</v>
      </c>
      <c r="E181" s="42"/>
      <c r="F181" s="242" t="s">
        <v>309</v>
      </c>
      <c r="G181" s="42"/>
      <c r="H181" s="42"/>
      <c r="I181" s="243"/>
      <c r="J181" s="42"/>
      <c r="K181" s="42"/>
      <c r="L181" s="46"/>
      <c r="M181" s="244"/>
      <c r="N181" s="24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145</v>
      </c>
      <c r="AU181" s="18" t="s">
        <v>92</v>
      </c>
    </row>
    <row r="182" s="13" customFormat="1">
      <c r="A182" s="13"/>
      <c r="B182" s="219"/>
      <c r="C182" s="220"/>
      <c r="D182" s="221" t="s">
        <v>134</v>
      </c>
      <c r="E182" s="220"/>
      <c r="F182" s="223" t="s">
        <v>310</v>
      </c>
      <c r="G182" s="220"/>
      <c r="H182" s="224">
        <v>67.319999999999993</v>
      </c>
      <c r="I182" s="225"/>
      <c r="J182" s="220"/>
      <c r="K182" s="220"/>
      <c r="L182" s="226"/>
      <c r="M182" s="227"/>
      <c r="N182" s="228"/>
      <c r="O182" s="228"/>
      <c r="P182" s="228"/>
      <c r="Q182" s="228"/>
      <c r="R182" s="228"/>
      <c r="S182" s="228"/>
      <c r="T182" s="22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0" t="s">
        <v>134</v>
      </c>
      <c r="AU182" s="230" t="s">
        <v>92</v>
      </c>
      <c r="AV182" s="13" t="s">
        <v>92</v>
      </c>
      <c r="AW182" s="13" t="s">
        <v>4</v>
      </c>
      <c r="AX182" s="13" t="s">
        <v>90</v>
      </c>
      <c r="AY182" s="230" t="s">
        <v>126</v>
      </c>
    </row>
    <row r="183" s="2" customFormat="1" ht="16.5" customHeight="1">
      <c r="A183" s="40"/>
      <c r="B183" s="41"/>
      <c r="C183" s="206" t="s">
        <v>311</v>
      </c>
      <c r="D183" s="206" t="s">
        <v>128</v>
      </c>
      <c r="E183" s="207" t="s">
        <v>312</v>
      </c>
      <c r="F183" s="208" t="s">
        <v>313</v>
      </c>
      <c r="G183" s="209" t="s">
        <v>179</v>
      </c>
      <c r="H183" s="210">
        <v>2.9700000000000002</v>
      </c>
      <c r="I183" s="211"/>
      <c r="J183" s="212">
        <f>ROUND(I183*H183,2)</f>
        <v>0</v>
      </c>
      <c r="K183" s="208" t="s">
        <v>143</v>
      </c>
      <c r="L183" s="46"/>
      <c r="M183" s="213" t="s">
        <v>44</v>
      </c>
      <c r="N183" s="214" t="s">
        <v>53</v>
      </c>
      <c r="O183" s="86"/>
      <c r="P183" s="215">
        <f>O183*H183</f>
        <v>0</v>
      </c>
      <c r="Q183" s="215">
        <v>2.2563399999999998</v>
      </c>
      <c r="R183" s="215">
        <f>Q183*H183</f>
        <v>6.7013297999999999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132</v>
      </c>
      <c r="AT183" s="217" t="s">
        <v>128</v>
      </c>
      <c r="AU183" s="217" t="s">
        <v>92</v>
      </c>
      <c r="AY183" s="18" t="s">
        <v>126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90</v>
      </c>
      <c r="BK183" s="218">
        <f>ROUND(I183*H183,2)</f>
        <v>0</v>
      </c>
      <c r="BL183" s="18" t="s">
        <v>132</v>
      </c>
      <c r="BM183" s="217" t="s">
        <v>314</v>
      </c>
    </row>
    <row r="184" s="2" customFormat="1">
      <c r="A184" s="40"/>
      <c r="B184" s="41"/>
      <c r="C184" s="42"/>
      <c r="D184" s="241" t="s">
        <v>145</v>
      </c>
      <c r="E184" s="42"/>
      <c r="F184" s="242" t="s">
        <v>315</v>
      </c>
      <c r="G184" s="42"/>
      <c r="H184" s="42"/>
      <c r="I184" s="243"/>
      <c r="J184" s="42"/>
      <c r="K184" s="42"/>
      <c r="L184" s="46"/>
      <c r="M184" s="244"/>
      <c r="N184" s="24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145</v>
      </c>
      <c r="AU184" s="18" t="s">
        <v>92</v>
      </c>
    </row>
    <row r="185" s="13" customFormat="1">
      <c r="A185" s="13"/>
      <c r="B185" s="219"/>
      <c r="C185" s="220"/>
      <c r="D185" s="221" t="s">
        <v>134</v>
      </c>
      <c r="E185" s="222" t="s">
        <v>44</v>
      </c>
      <c r="F185" s="223" t="s">
        <v>316</v>
      </c>
      <c r="G185" s="220"/>
      <c r="H185" s="224">
        <v>2.9700000000000002</v>
      </c>
      <c r="I185" s="225"/>
      <c r="J185" s="220"/>
      <c r="K185" s="220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134</v>
      </c>
      <c r="AU185" s="230" t="s">
        <v>92</v>
      </c>
      <c r="AV185" s="13" t="s">
        <v>92</v>
      </c>
      <c r="AW185" s="13" t="s">
        <v>42</v>
      </c>
      <c r="AX185" s="13" t="s">
        <v>90</v>
      </c>
      <c r="AY185" s="230" t="s">
        <v>126</v>
      </c>
    </row>
    <row r="186" s="2" customFormat="1" ht="21.75" customHeight="1">
      <c r="A186" s="40"/>
      <c r="B186" s="41"/>
      <c r="C186" s="206" t="s">
        <v>317</v>
      </c>
      <c r="D186" s="206" t="s">
        <v>128</v>
      </c>
      <c r="E186" s="207" t="s">
        <v>318</v>
      </c>
      <c r="F186" s="208" t="s">
        <v>319</v>
      </c>
      <c r="G186" s="209" t="s">
        <v>163</v>
      </c>
      <c r="H186" s="210">
        <v>15</v>
      </c>
      <c r="I186" s="211"/>
      <c r="J186" s="212">
        <f>ROUND(I186*H186,2)</f>
        <v>0</v>
      </c>
      <c r="K186" s="208" t="s">
        <v>143</v>
      </c>
      <c r="L186" s="46"/>
      <c r="M186" s="213" t="s">
        <v>44</v>
      </c>
      <c r="N186" s="214" t="s">
        <v>53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132</v>
      </c>
      <c r="AT186" s="217" t="s">
        <v>128</v>
      </c>
      <c r="AU186" s="217" t="s">
        <v>92</v>
      </c>
      <c r="AY186" s="18" t="s">
        <v>126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90</v>
      </c>
      <c r="BK186" s="218">
        <f>ROUND(I186*H186,2)</f>
        <v>0</v>
      </c>
      <c r="BL186" s="18" t="s">
        <v>132</v>
      </c>
      <c r="BM186" s="217" t="s">
        <v>320</v>
      </c>
    </row>
    <row r="187" s="2" customFormat="1">
      <c r="A187" s="40"/>
      <c r="B187" s="41"/>
      <c r="C187" s="42"/>
      <c r="D187" s="241" t="s">
        <v>145</v>
      </c>
      <c r="E187" s="42"/>
      <c r="F187" s="242" t="s">
        <v>321</v>
      </c>
      <c r="G187" s="42"/>
      <c r="H187" s="42"/>
      <c r="I187" s="243"/>
      <c r="J187" s="42"/>
      <c r="K187" s="42"/>
      <c r="L187" s="46"/>
      <c r="M187" s="244"/>
      <c r="N187" s="24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145</v>
      </c>
      <c r="AU187" s="18" t="s">
        <v>92</v>
      </c>
    </row>
    <row r="188" s="13" customFormat="1">
      <c r="A188" s="13"/>
      <c r="B188" s="219"/>
      <c r="C188" s="220"/>
      <c r="D188" s="221" t="s">
        <v>134</v>
      </c>
      <c r="E188" s="222" t="s">
        <v>44</v>
      </c>
      <c r="F188" s="223" t="s">
        <v>322</v>
      </c>
      <c r="G188" s="220"/>
      <c r="H188" s="224">
        <v>15</v>
      </c>
      <c r="I188" s="225"/>
      <c r="J188" s="220"/>
      <c r="K188" s="220"/>
      <c r="L188" s="226"/>
      <c r="M188" s="227"/>
      <c r="N188" s="228"/>
      <c r="O188" s="228"/>
      <c r="P188" s="228"/>
      <c r="Q188" s="228"/>
      <c r="R188" s="228"/>
      <c r="S188" s="228"/>
      <c r="T188" s="22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0" t="s">
        <v>134</v>
      </c>
      <c r="AU188" s="230" t="s">
        <v>92</v>
      </c>
      <c r="AV188" s="13" t="s">
        <v>92</v>
      </c>
      <c r="AW188" s="13" t="s">
        <v>42</v>
      </c>
      <c r="AX188" s="13" t="s">
        <v>90</v>
      </c>
      <c r="AY188" s="230" t="s">
        <v>126</v>
      </c>
    </row>
    <row r="189" s="12" customFormat="1" ht="22.8" customHeight="1">
      <c r="A189" s="12"/>
      <c r="B189" s="190"/>
      <c r="C189" s="191"/>
      <c r="D189" s="192" t="s">
        <v>81</v>
      </c>
      <c r="E189" s="204" t="s">
        <v>323</v>
      </c>
      <c r="F189" s="204" t="s">
        <v>324</v>
      </c>
      <c r="G189" s="191"/>
      <c r="H189" s="191"/>
      <c r="I189" s="194"/>
      <c r="J189" s="205">
        <f>BK189</f>
        <v>0</v>
      </c>
      <c r="K189" s="191"/>
      <c r="L189" s="196"/>
      <c r="M189" s="197"/>
      <c r="N189" s="198"/>
      <c r="O189" s="198"/>
      <c r="P189" s="199">
        <f>SUM(P190:P209)</f>
        <v>0</v>
      </c>
      <c r="Q189" s="198"/>
      <c r="R189" s="199">
        <f>SUM(R190:R209)</f>
        <v>0</v>
      </c>
      <c r="S189" s="198"/>
      <c r="T189" s="200">
        <f>SUM(T190:T209)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1" t="s">
        <v>90</v>
      </c>
      <c r="AT189" s="202" t="s">
        <v>81</v>
      </c>
      <c r="AU189" s="202" t="s">
        <v>90</v>
      </c>
      <c r="AY189" s="201" t="s">
        <v>126</v>
      </c>
      <c r="BK189" s="203">
        <f>SUM(BK190:BK209)</f>
        <v>0</v>
      </c>
    </row>
    <row r="190" s="2" customFormat="1" ht="37.8" customHeight="1">
      <c r="A190" s="40"/>
      <c r="B190" s="41"/>
      <c r="C190" s="206" t="s">
        <v>325</v>
      </c>
      <c r="D190" s="206" t="s">
        <v>128</v>
      </c>
      <c r="E190" s="207" t="s">
        <v>326</v>
      </c>
      <c r="F190" s="208" t="s">
        <v>327</v>
      </c>
      <c r="G190" s="209" t="s">
        <v>231</v>
      </c>
      <c r="H190" s="210">
        <v>379.94200000000001</v>
      </c>
      <c r="I190" s="211"/>
      <c r="J190" s="212">
        <f>ROUND(I190*H190,2)</f>
        <v>0</v>
      </c>
      <c r="K190" s="208" t="s">
        <v>143</v>
      </c>
      <c r="L190" s="46"/>
      <c r="M190" s="213" t="s">
        <v>44</v>
      </c>
      <c r="N190" s="214" t="s">
        <v>53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132</v>
      </c>
      <c r="AT190" s="217" t="s">
        <v>128</v>
      </c>
      <c r="AU190" s="217" t="s">
        <v>92</v>
      </c>
      <c r="AY190" s="18" t="s">
        <v>126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90</v>
      </c>
      <c r="BK190" s="218">
        <f>ROUND(I190*H190,2)</f>
        <v>0</v>
      </c>
      <c r="BL190" s="18" t="s">
        <v>132</v>
      </c>
      <c r="BM190" s="217" t="s">
        <v>328</v>
      </c>
    </row>
    <row r="191" s="2" customFormat="1">
      <c r="A191" s="40"/>
      <c r="B191" s="41"/>
      <c r="C191" s="42"/>
      <c r="D191" s="241" t="s">
        <v>145</v>
      </c>
      <c r="E191" s="42"/>
      <c r="F191" s="242" t="s">
        <v>329</v>
      </c>
      <c r="G191" s="42"/>
      <c r="H191" s="42"/>
      <c r="I191" s="243"/>
      <c r="J191" s="42"/>
      <c r="K191" s="42"/>
      <c r="L191" s="46"/>
      <c r="M191" s="244"/>
      <c r="N191" s="24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8" t="s">
        <v>145</v>
      </c>
      <c r="AU191" s="18" t="s">
        <v>92</v>
      </c>
    </row>
    <row r="192" s="2" customFormat="1" ht="37.8" customHeight="1">
      <c r="A192" s="40"/>
      <c r="B192" s="41"/>
      <c r="C192" s="206" t="s">
        <v>330</v>
      </c>
      <c r="D192" s="206" t="s">
        <v>128</v>
      </c>
      <c r="E192" s="207" t="s">
        <v>331</v>
      </c>
      <c r="F192" s="208" t="s">
        <v>327</v>
      </c>
      <c r="G192" s="209" t="s">
        <v>231</v>
      </c>
      <c r="H192" s="210">
        <v>61.046999999999997</v>
      </c>
      <c r="I192" s="211"/>
      <c r="J192" s="212">
        <f>ROUND(I192*H192,2)</f>
        <v>0</v>
      </c>
      <c r="K192" s="208" t="s">
        <v>44</v>
      </c>
      <c r="L192" s="46"/>
      <c r="M192" s="213" t="s">
        <v>44</v>
      </c>
      <c r="N192" s="214" t="s">
        <v>53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132</v>
      </c>
      <c r="AT192" s="217" t="s">
        <v>128</v>
      </c>
      <c r="AU192" s="217" t="s">
        <v>92</v>
      </c>
      <c r="AY192" s="18" t="s">
        <v>126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8" t="s">
        <v>90</v>
      </c>
      <c r="BK192" s="218">
        <f>ROUND(I192*H192,2)</f>
        <v>0</v>
      </c>
      <c r="BL192" s="18" t="s">
        <v>132</v>
      </c>
      <c r="BM192" s="217" t="s">
        <v>332</v>
      </c>
    </row>
    <row r="193" s="2" customFormat="1" ht="44.25" customHeight="1">
      <c r="A193" s="40"/>
      <c r="B193" s="41"/>
      <c r="C193" s="206" t="s">
        <v>333</v>
      </c>
      <c r="D193" s="206" t="s">
        <v>128</v>
      </c>
      <c r="E193" s="207" t="s">
        <v>334</v>
      </c>
      <c r="F193" s="208" t="s">
        <v>335</v>
      </c>
      <c r="G193" s="209" t="s">
        <v>231</v>
      </c>
      <c r="H193" s="210">
        <v>86.640000000000001</v>
      </c>
      <c r="I193" s="211"/>
      <c r="J193" s="212">
        <f>ROUND(I193*H193,2)</f>
        <v>0</v>
      </c>
      <c r="K193" s="208" t="s">
        <v>171</v>
      </c>
      <c r="L193" s="46"/>
      <c r="M193" s="213" t="s">
        <v>44</v>
      </c>
      <c r="N193" s="214" t="s">
        <v>53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132</v>
      </c>
      <c r="AT193" s="217" t="s">
        <v>128</v>
      </c>
      <c r="AU193" s="217" t="s">
        <v>92</v>
      </c>
      <c r="AY193" s="18" t="s">
        <v>126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90</v>
      </c>
      <c r="BK193" s="218">
        <f>ROUND(I193*H193,2)</f>
        <v>0</v>
      </c>
      <c r="BL193" s="18" t="s">
        <v>132</v>
      </c>
      <c r="BM193" s="217" t="s">
        <v>336</v>
      </c>
    </row>
    <row r="194" s="2" customFormat="1">
      <c r="A194" s="40"/>
      <c r="B194" s="41"/>
      <c r="C194" s="42"/>
      <c r="D194" s="241" t="s">
        <v>145</v>
      </c>
      <c r="E194" s="42"/>
      <c r="F194" s="242" t="s">
        <v>337</v>
      </c>
      <c r="G194" s="42"/>
      <c r="H194" s="42"/>
      <c r="I194" s="243"/>
      <c r="J194" s="42"/>
      <c r="K194" s="42"/>
      <c r="L194" s="46"/>
      <c r="M194" s="244"/>
      <c r="N194" s="24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145</v>
      </c>
      <c r="AU194" s="18" t="s">
        <v>92</v>
      </c>
    </row>
    <row r="195" s="13" customFormat="1">
      <c r="A195" s="13"/>
      <c r="B195" s="219"/>
      <c r="C195" s="220"/>
      <c r="D195" s="221" t="s">
        <v>134</v>
      </c>
      <c r="E195" s="222" t="s">
        <v>44</v>
      </c>
      <c r="F195" s="223" t="s">
        <v>338</v>
      </c>
      <c r="G195" s="220"/>
      <c r="H195" s="224">
        <v>61.890000000000001</v>
      </c>
      <c r="I195" s="225"/>
      <c r="J195" s="220"/>
      <c r="K195" s="220"/>
      <c r="L195" s="226"/>
      <c r="M195" s="227"/>
      <c r="N195" s="228"/>
      <c r="O195" s="228"/>
      <c r="P195" s="228"/>
      <c r="Q195" s="228"/>
      <c r="R195" s="228"/>
      <c r="S195" s="228"/>
      <c r="T195" s="22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0" t="s">
        <v>134</v>
      </c>
      <c r="AU195" s="230" t="s">
        <v>92</v>
      </c>
      <c r="AV195" s="13" t="s">
        <v>92</v>
      </c>
      <c r="AW195" s="13" t="s">
        <v>42</v>
      </c>
      <c r="AX195" s="13" t="s">
        <v>82</v>
      </c>
      <c r="AY195" s="230" t="s">
        <v>126</v>
      </c>
    </row>
    <row r="196" s="13" customFormat="1">
      <c r="A196" s="13"/>
      <c r="B196" s="219"/>
      <c r="C196" s="220"/>
      <c r="D196" s="221" t="s">
        <v>134</v>
      </c>
      <c r="E196" s="222" t="s">
        <v>44</v>
      </c>
      <c r="F196" s="223" t="s">
        <v>339</v>
      </c>
      <c r="G196" s="220"/>
      <c r="H196" s="224">
        <v>24.75</v>
      </c>
      <c r="I196" s="225"/>
      <c r="J196" s="220"/>
      <c r="K196" s="220"/>
      <c r="L196" s="226"/>
      <c r="M196" s="227"/>
      <c r="N196" s="228"/>
      <c r="O196" s="228"/>
      <c r="P196" s="228"/>
      <c r="Q196" s="228"/>
      <c r="R196" s="228"/>
      <c r="S196" s="228"/>
      <c r="T196" s="22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0" t="s">
        <v>134</v>
      </c>
      <c r="AU196" s="230" t="s">
        <v>92</v>
      </c>
      <c r="AV196" s="13" t="s">
        <v>92</v>
      </c>
      <c r="AW196" s="13" t="s">
        <v>42</v>
      </c>
      <c r="AX196" s="13" t="s">
        <v>82</v>
      </c>
      <c r="AY196" s="230" t="s">
        <v>126</v>
      </c>
    </row>
    <row r="197" s="15" customFormat="1">
      <c r="A197" s="15"/>
      <c r="B197" s="246"/>
      <c r="C197" s="247"/>
      <c r="D197" s="221" t="s">
        <v>134</v>
      </c>
      <c r="E197" s="248" t="s">
        <v>44</v>
      </c>
      <c r="F197" s="249" t="s">
        <v>148</v>
      </c>
      <c r="G197" s="247"/>
      <c r="H197" s="250">
        <v>86.640000000000001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134</v>
      </c>
      <c r="AU197" s="256" t="s">
        <v>92</v>
      </c>
      <c r="AV197" s="15" t="s">
        <v>132</v>
      </c>
      <c r="AW197" s="15" t="s">
        <v>42</v>
      </c>
      <c r="AX197" s="15" t="s">
        <v>90</v>
      </c>
      <c r="AY197" s="256" t="s">
        <v>126</v>
      </c>
    </row>
    <row r="198" s="2" customFormat="1" ht="44.25" customHeight="1">
      <c r="A198" s="40"/>
      <c r="B198" s="41"/>
      <c r="C198" s="206" t="s">
        <v>340</v>
      </c>
      <c r="D198" s="206" t="s">
        <v>128</v>
      </c>
      <c r="E198" s="207" t="s">
        <v>341</v>
      </c>
      <c r="F198" s="208" t="s">
        <v>342</v>
      </c>
      <c r="G198" s="209" t="s">
        <v>231</v>
      </c>
      <c r="H198" s="210">
        <v>124.098</v>
      </c>
      <c r="I198" s="211"/>
      <c r="J198" s="212">
        <f>ROUND(I198*H198,2)</f>
        <v>0</v>
      </c>
      <c r="K198" s="208" t="s">
        <v>171</v>
      </c>
      <c r="L198" s="46"/>
      <c r="M198" s="213" t="s">
        <v>44</v>
      </c>
      <c r="N198" s="214" t="s">
        <v>53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132</v>
      </c>
      <c r="AT198" s="217" t="s">
        <v>128</v>
      </c>
      <c r="AU198" s="217" t="s">
        <v>92</v>
      </c>
      <c r="AY198" s="18" t="s">
        <v>126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90</v>
      </c>
      <c r="BK198" s="218">
        <f>ROUND(I198*H198,2)</f>
        <v>0</v>
      </c>
      <c r="BL198" s="18" t="s">
        <v>132</v>
      </c>
      <c r="BM198" s="217" t="s">
        <v>343</v>
      </c>
    </row>
    <row r="199" s="2" customFormat="1">
      <c r="A199" s="40"/>
      <c r="B199" s="41"/>
      <c r="C199" s="42"/>
      <c r="D199" s="241" t="s">
        <v>145</v>
      </c>
      <c r="E199" s="42"/>
      <c r="F199" s="242" t="s">
        <v>344</v>
      </c>
      <c r="G199" s="42"/>
      <c r="H199" s="42"/>
      <c r="I199" s="243"/>
      <c r="J199" s="42"/>
      <c r="K199" s="42"/>
      <c r="L199" s="46"/>
      <c r="M199" s="244"/>
      <c r="N199" s="245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145</v>
      </c>
      <c r="AU199" s="18" t="s">
        <v>92</v>
      </c>
    </row>
    <row r="200" s="13" customFormat="1">
      <c r="A200" s="13"/>
      <c r="B200" s="219"/>
      <c r="C200" s="220"/>
      <c r="D200" s="221" t="s">
        <v>134</v>
      </c>
      <c r="E200" s="222" t="s">
        <v>44</v>
      </c>
      <c r="F200" s="223" t="s">
        <v>345</v>
      </c>
      <c r="G200" s="220"/>
      <c r="H200" s="224">
        <v>15.473000000000001</v>
      </c>
      <c r="I200" s="225"/>
      <c r="J200" s="220"/>
      <c r="K200" s="220"/>
      <c r="L200" s="226"/>
      <c r="M200" s="227"/>
      <c r="N200" s="228"/>
      <c r="O200" s="228"/>
      <c r="P200" s="228"/>
      <c r="Q200" s="228"/>
      <c r="R200" s="228"/>
      <c r="S200" s="228"/>
      <c r="T200" s="22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0" t="s">
        <v>134</v>
      </c>
      <c r="AU200" s="230" t="s">
        <v>92</v>
      </c>
      <c r="AV200" s="13" t="s">
        <v>92</v>
      </c>
      <c r="AW200" s="13" t="s">
        <v>42</v>
      </c>
      <c r="AX200" s="13" t="s">
        <v>82</v>
      </c>
      <c r="AY200" s="230" t="s">
        <v>126</v>
      </c>
    </row>
    <row r="201" s="13" customFormat="1">
      <c r="A201" s="13"/>
      <c r="B201" s="219"/>
      <c r="C201" s="220"/>
      <c r="D201" s="221" t="s">
        <v>134</v>
      </c>
      <c r="E201" s="222" t="s">
        <v>44</v>
      </c>
      <c r="F201" s="223" t="s">
        <v>346</v>
      </c>
      <c r="G201" s="220"/>
      <c r="H201" s="224">
        <v>108.625</v>
      </c>
      <c r="I201" s="225"/>
      <c r="J201" s="220"/>
      <c r="K201" s="220"/>
      <c r="L201" s="226"/>
      <c r="M201" s="227"/>
      <c r="N201" s="228"/>
      <c r="O201" s="228"/>
      <c r="P201" s="228"/>
      <c r="Q201" s="228"/>
      <c r="R201" s="228"/>
      <c r="S201" s="228"/>
      <c r="T201" s="22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0" t="s">
        <v>134</v>
      </c>
      <c r="AU201" s="230" t="s">
        <v>92</v>
      </c>
      <c r="AV201" s="13" t="s">
        <v>92</v>
      </c>
      <c r="AW201" s="13" t="s">
        <v>42</v>
      </c>
      <c r="AX201" s="13" t="s">
        <v>82</v>
      </c>
      <c r="AY201" s="230" t="s">
        <v>126</v>
      </c>
    </row>
    <row r="202" s="15" customFormat="1">
      <c r="A202" s="15"/>
      <c r="B202" s="246"/>
      <c r="C202" s="247"/>
      <c r="D202" s="221" t="s">
        <v>134</v>
      </c>
      <c r="E202" s="248" t="s">
        <v>44</v>
      </c>
      <c r="F202" s="249" t="s">
        <v>148</v>
      </c>
      <c r="G202" s="247"/>
      <c r="H202" s="250">
        <v>124.098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6" t="s">
        <v>134</v>
      </c>
      <c r="AU202" s="256" t="s">
        <v>92</v>
      </c>
      <c r="AV202" s="15" t="s">
        <v>132</v>
      </c>
      <c r="AW202" s="15" t="s">
        <v>42</v>
      </c>
      <c r="AX202" s="15" t="s">
        <v>90</v>
      </c>
      <c r="AY202" s="256" t="s">
        <v>126</v>
      </c>
    </row>
    <row r="203" s="2" customFormat="1" ht="44.25" customHeight="1">
      <c r="A203" s="40"/>
      <c r="B203" s="41"/>
      <c r="C203" s="206" t="s">
        <v>347</v>
      </c>
      <c r="D203" s="206" t="s">
        <v>128</v>
      </c>
      <c r="E203" s="207" t="s">
        <v>348</v>
      </c>
      <c r="F203" s="208" t="s">
        <v>349</v>
      </c>
      <c r="G203" s="209" t="s">
        <v>231</v>
      </c>
      <c r="H203" s="210">
        <v>169.20400000000001</v>
      </c>
      <c r="I203" s="211"/>
      <c r="J203" s="212">
        <f>ROUND(I203*H203,2)</f>
        <v>0</v>
      </c>
      <c r="K203" s="208" t="s">
        <v>171</v>
      </c>
      <c r="L203" s="46"/>
      <c r="M203" s="213" t="s">
        <v>44</v>
      </c>
      <c r="N203" s="214" t="s">
        <v>53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132</v>
      </c>
      <c r="AT203" s="217" t="s">
        <v>128</v>
      </c>
      <c r="AU203" s="217" t="s">
        <v>92</v>
      </c>
      <c r="AY203" s="18" t="s">
        <v>126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90</v>
      </c>
      <c r="BK203" s="218">
        <f>ROUND(I203*H203,2)</f>
        <v>0</v>
      </c>
      <c r="BL203" s="18" t="s">
        <v>132</v>
      </c>
      <c r="BM203" s="217" t="s">
        <v>350</v>
      </c>
    </row>
    <row r="204" s="2" customFormat="1">
      <c r="A204" s="40"/>
      <c r="B204" s="41"/>
      <c r="C204" s="42"/>
      <c r="D204" s="241" t="s">
        <v>145</v>
      </c>
      <c r="E204" s="42"/>
      <c r="F204" s="242" t="s">
        <v>351</v>
      </c>
      <c r="G204" s="42"/>
      <c r="H204" s="42"/>
      <c r="I204" s="243"/>
      <c r="J204" s="42"/>
      <c r="K204" s="42"/>
      <c r="L204" s="46"/>
      <c r="M204" s="244"/>
      <c r="N204" s="24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145</v>
      </c>
      <c r="AU204" s="18" t="s">
        <v>92</v>
      </c>
    </row>
    <row r="205" s="13" customFormat="1">
      <c r="A205" s="13"/>
      <c r="B205" s="219"/>
      <c r="C205" s="220"/>
      <c r="D205" s="221" t="s">
        <v>134</v>
      </c>
      <c r="E205" s="222" t="s">
        <v>44</v>
      </c>
      <c r="F205" s="223" t="s">
        <v>352</v>
      </c>
      <c r="G205" s="220"/>
      <c r="H205" s="224">
        <v>169.20400000000001</v>
      </c>
      <c r="I205" s="225"/>
      <c r="J205" s="220"/>
      <c r="K205" s="220"/>
      <c r="L205" s="226"/>
      <c r="M205" s="227"/>
      <c r="N205" s="228"/>
      <c r="O205" s="228"/>
      <c r="P205" s="228"/>
      <c r="Q205" s="228"/>
      <c r="R205" s="228"/>
      <c r="S205" s="228"/>
      <c r="T205" s="22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0" t="s">
        <v>134</v>
      </c>
      <c r="AU205" s="230" t="s">
        <v>92</v>
      </c>
      <c r="AV205" s="13" t="s">
        <v>92</v>
      </c>
      <c r="AW205" s="13" t="s">
        <v>42</v>
      </c>
      <c r="AX205" s="13" t="s">
        <v>82</v>
      </c>
      <c r="AY205" s="230" t="s">
        <v>126</v>
      </c>
    </row>
    <row r="206" s="15" customFormat="1">
      <c r="A206" s="15"/>
      <c r="B206" s="246"/>
      <c r="C206" s="247"/>
      <c r="D206" s="221" t="s">
        <v>134</v>
      </c>
      <c r="E206" s="248" t="s">
        <v>44</v>
      </c>
      <c r="F206" s="249" t="s">
        <v>148</v>
      </c>
      <c r="G206" s="247"/>
      <c r="H206" s="250">
        <v>169.20400000000001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134</v>
      </c>
      <c r="AU206" s="256" t="s">
        <v>92</v>
      </c>
      <c r="AV206" s="15" t="s">
        <v>132</v>
      </c>
      <c r="AW206" s="15" t="s">
        <v>42</v>
      </c>
      <c r="AX206" s="15" t="s">
        <v>90</v>
      </c>
      <c r="AY206" s="256" t="s">
        <v>126</v>
      </c>
    </row>
    <row r="207" s="2" customFormat="1" ht="44.25" customHeight="1">
      <c r="A207" s="40"/>
      <c r="B207" s="41"/>
      <c r="C207" s="206" t="s">
        <v>353</v>
      </c>
      <c r="D207" s="206" t="s">
        <v>128</v>
      </c>
      <c r="E207" s="207" t="s">
        <v>354</v>
      </c>
      <c r="F207" s="208" t="s">
        <v>349</v>
      </c>
      <c r="G207" s="209" t="s">
        <v>231</v>
      </c>
      <c r="H207" s="210">
        <v>61.046999999999997</v>
      </c>
      <c r="I207" s="211"/>
      <c r="J207" s="212">
        <f>ROUND(I207*H207,2)</f>
        <v>0</v>
      </c>
      <c r="K207" s="208" t="s">
        <v>44</v>
      </c>
      <c r="L207" s="46"/>
      <c r="M207" s="213" t="s">
        <v>44</v>
      </c>
      <c r="N207" s="214" t="s">
        <v>53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132</v>
      </c>
      <c r="AT207" s="217" t="s">
        <v>128</v>
      </c>
      <c r="AU207" s="217" t="s">
        <v>92</v>
      </c>
      <c r="AY207" s="18" t="s">
        <v>126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90</v>
      </c>
      <c r="BK207" s="218">
        <f>ROUND(I207*H207,2)</f>
        <v>0</v>
      </c>
      <c r="BL207" s="18" t="s">
        <v>132</v>
      </c>
      <c r="BM207" s="217" t="s">
        <v>355</v>
      </c>
    </row>
    <row r="208" s="13" customFormat="1">
      <c r="A208" s="13"/>
      <c r="B208" s="219"/>
      <c r="C208" s="220"/>
      <c r="D208" s="221" t="s">
        <v>134</v>
      </c>
      <c r="E208" s="222" t="s">
        <v>44</v>
      </c>
      <c r="F208" s="223" t="s">
        <v>356</v>
      </c>
      <c r="G208" s="220"/>
      <c r="H208" s="224">
        <v>61.046999999999997</v>
      </c>
      <c r="I208" s="225"/>
      <c r="J208" s="220"/>
      <c r="K208" s="220"/>
      <c r="L208" s="226"/>
      <c r="M208" s="227"/>
      <c r="N208" s="228"/>
      <c r="O208" s="228"/>
      <c r="P208" s="228"/>
      <c r="Q208" s="228"/>
      <c r="R208" s="228"/>
      <c r="S208" s="228"/>
      <c r="T208" s="22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0" t="s">
        <v>134</v>
      </c>
      <c r="AU208" s="230" t="s">
        <v>92</v>
      </c>
      <c r="AV208" s="13" t="s">
        <v>92</v>
      </c>
      <c r="AW208" s="13" t="s">
        <v>42</v>
      </c>
      <c r="AX208" s="13" t="s">
        <v>82</v>
      </c>
      <c r="AY208" s="230" t="s">
        <v>126</v>
      </c>
    </row>
    <row r="209" s="15" customFormat="1">
      <c r="A209" s="15"/>
      <c r="B209" s="246"/>
      <c r="C209" s="247"/>
      <c r="D209" s="221" t="s">
        <v>134</v>
      </c>
      <c r="E209" s="248" t="s">
        <v>44</v>
      </c>
      <c r="F209" s="249" t="s">
        <v>148</v>
      </c>
      <c r="G209" s="247"/>
      <c r="H209" s="250">
        <v>61.046999999999997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6" t="s">
        <v>134</v>
      </c>
      <c r="AU209" s="256" t="s">
        <v>92</v>
      </c>
      <c r="AV209" s="15" t="s">
        <v>132</v>
      </c>
      <c r="AW209" s="15" t="s">
        <v>42</v>
      </c>
      <c r="AX209" s="15" t="s">
        <v>90</v>
      </c>
      <c r="AY209" s="256" t="s">
        <v>126</v>
      </c>
    </row>
    <row r="210" s="12" customFormat="1" ht="22.8" customHeight="1">
      <c r="A210" s="12"/>
      <c r="B210" s="190"/>
      <c r="C210" s="191"/>
      <c r="D210" s="192" t="s">
        <v>81</v>
      </c>
      <c r="E210" s="204" t="s">
        <v>357</v>
      </c>
      <c r="F210" s="204" t="s">
        <v>358</v>
      </c>
      <c r="G210" s="191"/>
      <c r="H210" s="191"/>
      <c r="I210" s="194"/>
      <c r="J210" s="205">
        <f>BK210</f>
        <v>0</v>
      </c>
      <c r="K210" s="191"/>
      <c r="L210" s="196"/>
      <c r="M210" s="197"/>
      <c r="N210" s="198"/>
      <c r="O210" s="198"/>
      <c r="P210" s="199">
        <f>SUM(P211:P212)</f>
        <v>0</v>
      </c>
      <c r="Q210" s="198"/>
      <c r="R210" s="199">
        <f>SUM(R211:R212)</f>
        <v>0</v>
      </c>
      <c r="S210" s="198"/>
      <c r="T210" s="200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1" t="s">
        <v>90</v>
      </c>
      <c r="AT210" s="202" t="s">
        <v>81</v>
      </c>
      <c r="AU210" s="202" t="s">
        <v>90</v>
      </c>
      <c r="AY210" s="201" t="s">
        <v>126</v>
      </c>
      <c r="BK210" s="203">
        <f>SUM(BK211:BK212)</f>
        <v>0</v>
      </c>
    </row>
    <row r="211" s="2" customFormat="1" ht="37.8" customHeight="1">
      <c r="A211" s="40"/>
      <c r="B211" s="41"/>
      <c r="C211" s="206" t="s">
        <v>359</v>
      </c>
      <c r="D211" s="206" t="s">
        <v>128</v>
      </c>
      <c r="E211" s="207" t="s">
        <v>360</v>
      </c>
      <c r="F211" s="208" t="s">
        <v>361</v>
      </c>
      <c r="G211" s="209" t="s">
        <v>231</v>
      </c>
      <c r="H211" s="210">
        <v>200.726</v>
      </c>
      <c r="I211" s="211"/>
      <c r="J211" s="212">
        <f>ROUND(I211*H211,2)</f>
        <v>0</v>
      </c>
      <c r="K211" s="208" t="s">
        <v>143</v>
      </c>
      <c r="L211" s="46"/>
      <c r="M211" s="213" t="s">
        <v>44</v>
      </c>
      <c r="N211" s="214" t="s">
        <v>53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132</v>
      </c>
      <c r="AT211" s="217" t="s">
        <v>128</v>
      </c>
      <c r="AU211" s="217" t="s">
        <v>92</v>
      </c>
      <c r="AY211" s="18" t="s">
        <v>126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90</v>
      </c>
      <c r="BK211" s="218">
        <f>ROUND(I211*H211,2)</f>
        <v>0</v>
      </c>
      <c r="BL211" s="18" t="s">
        <v>132</v>
      </c>
      <c r="BM211" s="217" t="s">
        <v>362</v>
      </c>
    </row>
    <row r="212" s="2" customFormat="1">
      <c r="A212" s="40"/>
      <c r="B212" s="41"/>
      <c r="C212" s="42"/>
      <c r="D212" s="241" t="s">
        <v>145</v>
      </c>
      <c r="E212" s="42"/>
      <c r="F212" s="242" t="s">
        <v>363</v>
      </c>
      <c r="G212" s="42"/>
      <c r="H212" s="42"/>
      <c r="I212" s="243"/>
      <c r="J212" s="42"/>
      <c r="K212" s="42"/>
      <c r="L212" s="46"/>
      <c r="M212" s="267"/>
      <c r="N212" s="268"/>
      <c r="O212" s="269"/>
      <c r="P212" s="269"/>
      <c r="Q212" s="269"/>
      <c r="R212" s="269"/>
      <c r="S212" s="269"/>
      <c r="T212" s="27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145</v>
      </c>
      <c r="AU212" s="18" t="s">
        <v>92</v>
      </c>
    </row>
    <row r="213" s="2" customFormat="1" ht="6.96" customHeight="1">
      <c r="A213" s="40"/>
      <c r="B213" s="61"/>
      <c r="C213" s="62"/>
      <c r="D213" s="62"/>
      <c r="E213" s="62"/>
      <c r="F213" s="62"/>
      <c r="G213" s="62"/>
      <c r="H213" s="62"/>
      <c r="I213" s="62"/>
      <c r="J213" s="62"/>
      <c r="K213" s="62"/>
      <c r="L213" s="46"/>
      <c r="M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</row>
  </sheetData>
  <sheetProtection sheet="1" autoFilter="0" formatColumns="0" formatRows="0" objects="1" scenarios="1" spinCount="100000" saltValue="5p4jQnj+ubjqdUyWJXpVY8pvx+43tiKhCha/H0LijUstBOi/TnGcsq5QKV/UgGmhbowhiVvTSQZoEBsDdCKJKw==" hashValue="lF2fyEJo3pWj0u4y9zHydqCTkSeRqKK0bxGGYlsumlRBI/izTqAtwr3ziGfXNlYbzCBwPJl74pS0grRH/33cvw==" algorithmName="SHA-512" password="CC35"/>
  <autoFilter ref="C86:K21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6" r:id="rId1" display="https://podminky.urs.cz/item/CS_URS_2021_01/113107231"/>
    <hyperlink ref="F100" r:id="rId2" display="https://podminky.urs.cz/item/CS_URS_2021_01/113107241"/>
    <hyperlink ref="F104" r:id="rId3" display="https://podminky.urs.cz/item/CS_URS_2021_01/113107242"/>
    <hyperlink ref="F107" r:id="rId4" display="https://podminky.urs.cz/item/CS_URS_2021_01/113201112"/>
    <hyperlink ref="F112" r:id="rId5" display="https://podminky.urs.cz/item/CS_URS_2021_02/181311103"/>
    <hyperlink ref="F117" r:id="rId6" display="https://podminky.urs.cz/item/CS_URS_2021_02/131213101"/>
    <hyperlink ref="F121" r:id="rId7" display="https://podminky.urs.cz/item/CS_URS_2021_02/132212111"/>
    <hyperlink ref="F125" r:id="rId8" display="https://podminky.urs.cz/item/CS_URS_2021_02/174111101"/>
    <hyperlink ref="F127" r:id="rId9" display="https://podminky.urs.cz/item/CS_URS_2021_02/220060423"/>
    <hyperlink ref="F129" r:id="rId10" display="https://podminky.urs.cz/item/CS_URS_2021_02/460661213"/>
    <hyperlink ref="F132" r:id="rId11" display="https://podminky.urs.cz/item/CS_URS_2021_02/58156562"/>
    <hyperlink ref="F137" r:id="rId12" display="https://podminky.urs.cz/item/CS_URS_2021_01/181252305"/>
    <hyperlink ref="F142" r:id="rId13" display="https://podminky.urs.cz/item/CS_URS_2021_01/561021111"/>
    <hyperlink ref="F144" r:id="rId14" display="https://podminky.urs.cz/item/CS_URS_2021_01/58521113"/>
    <hyperlink ref="F151" r:id="rId15" display="https://podminky.urs.cz/item/CS_URS_2021_01/564851111"/>
    <hyperlink ref="F156" r:id="rId16" display="https://podminky.urs.cz/item/CS_URS_2021_01/596212312"/>
    <hyperlink ref="F159" r:id="rId17" display="https://podminky.urs.cz/item/CS_URS_2021_01/59245296"/>
    <hyperlink ref="F163" r:id="rId18" display="https://podminky.urs.cz/item/CS_URS_2021_01/28611126"/>
    <hyperlink ref="F167" r:id="rId19" display="https://podminky.urs.cz/item/CS_URS_2021_01/899232111"/>
    <hyperlink ref="F169" r:id="rId20" display="https://podminky.urs.cz/item/CS_URS_2021_01/899332111"/>
    <hyperlink ref="F173" r:id="rId21" display="https://podminky.urs.cz/item/CS_URS_2021_01/915111111"/>
    <hyperlink ref="F178" r:id="rId22" display="https://podminky.urs.cz/item/CS_URS_2021_01/916131213"/>
    <hyperlink ref="F181" r:id="rId23" display="https://podminky.urs.cz/item/CS_URS_2021_01/59217034"/>
    <hyperlink ref="F184" r:id="rId24" display="https://podminky.urs.cz/item/CS_URS_2021_01/916991121"/>
    <hyperlink ref="F187" r:id="rId25" display="https://podminky.urs.cz/item/CS_URS_2021_01/919735112"/>
    <hyperlink ref="F191" r:id="rId26" display="https://podminky.urs.cz/item/CS_URS_2021_01/997221551"/>
    <hyperlink ref="F194" r:id="rId27" display="https://podminky.urs.cz/item/CS_URS_2021_02/997221615"/>
    <hyperlink ref="F199" r:id="rId28" display="https://podminky.urs.cz/item/CS_URS_2021_02/997221645"/>
    <hyperlink ref="F204" r:id="rId29" display="https://podminky.urs.cz/item/CS_URS_2021_02/997221655"/>
    <hyperlink ref="F212" r:id="rId30" display="https://podminky.urs.cz/item/CS_URS_2021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92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OPRAVA ZPEVNĚNÝCH PLOCH STAVOVACÍ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364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44</v>
      </c>
      <c r="G11" s="40"/>
      <c r="H11" s="40"/>
      <c r="I11" s="134" t="s">
        <v>20</v>
      </c>
      <c r="J11" s="138" t="s">
        <v>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31. 7. 2021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44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45</v>
      </c>
      <c r="F24" s="40"/>
      <c r="G24" s="40"/>
      <c r="H24" s="40"/>
      <c r="I24" s="134" t="s">
        <v>34</v>
      </c>
      <c r="J24" s="138" t="s">
        <v>44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47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48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50</v>
      </c>
      <c r="G32" s="40"/>
      <c r="H32" s="40"/>
      <c r="I32" s="147" t="s">
        <v>49</v>
      </c>
      <c r="J32" s="147" t="s">
        <v>51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52</v>
      </c>
      <c r="E33" s="134" t="s">
        <v>53</v>
      </c>
      <c r="F33" s="149">
        <f>ROUND((SUM(BE85:BE124)),  2)</f>
        <v>0</v>
      </c>
      <c r="G33" s="40"/>
      <c r="H33" s="40"/>
      <c r="I33" s="150">
        <v>0.20999999999999999</v>
      </c>
      <c r="J33" s="149">
        <f>ROUND(((SUM(BE85:BE124))*I33),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54</v>
      </c>
      <c r="F34" s="149">
        <f>ROUND((SUM(BF85:BF124)),  2)</f>
        <v>0</v>
      </c>
      <c r="G34" s="40"/>
      <c r="H34" s="40"/>
      <c r="I34" s="150">
        <v>0.14999999999999999</v>
      </c>
      <c r="J34" s="149">
        <f>ROUND(((SUM(BF85:BF124))*I34),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55</v>
      </c>
      <c r="F35" s="149">
        <f>ROUND((SUM(BG85:BG124)),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56</v>
      </c>
      <c r="F36" s="149">
        <f>ROUND((SUM(BH85:BH124)),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57</v>
      </c>
      <c r="F37" s="149">
        <f>ROUND((SUM(BI85:BI124)),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58</v>
      </c>
      <c r="E39" s="153"/>
      <c r="F39" s="153"/>
      <c r="G39" s="154" t="s">
        <v>59</v>
      </c>
      <c r="H39" s="155" t="s">
        <v>60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ZPEVNĚNÝCH PLOCH STAVOVACÍ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VORN - Vedlejší a ostatní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Česká Lípa</v>
      </c>
      <c r="G52" s="42"/>
      <c r="H52" s="42"/>
      <c r="I52" s="33" t="s">
        <v>24</v>
      </c>
      <c r="J52" s="74" t="str">
        <f>IF(J12="","",J12)</f>
        <v>31. 7. 2021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Nemocnice s poliklinikou Česká Lípa, a.s.</v>
      </c>
      <c r="G54" s="42"/>
      <c r="H54" s="42"/>
      <c r="I54" s="33" t="s">
        <v>38</v>
      </c>
      <c r="J54" s="38" t="str">
        <f>E21</f>
        <v>STORING spol. s ro.o.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Zuzana Morávková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80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365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366</v>
      </c>
      <c r="E61" s="170"/>
      <c r="F61" s="170"/>
      <c r="G61" s="170"/>
      <c r="H61" s="170"/>
      <c r="I61" s="170"/>
      <c r="J61" s="171">
        <f>J96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367</v>
      </c>
      <c r="E62" s="170"/>
      <c r="F62" s="170"/>
      <c r="G62" s="170"/>
      <c r="H62" s="170"/>
      <c r="I62" s="170"/>
      <c r="J62" s="171">
        <f>J99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7"/>
      <c r="C63" s="168"/>
      <c r="D63" s="169" t="s">
        <v>368</v>
      </c>
      <c r="E63" s="170"/>
      <c r="F63" s="170"/>
      <c r="G63" s="170"/>
      <c r="H63" s="170"/>
      <c r="I63" s="170"/>
      <c r="J63" s="171">
        <f>J111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7"/>
      <c r="C64" s="168"/>
      <c r="D64" s="169" t="s">
        <v>369</v>
      </c>
      <c r="E64" s="170"/>
      <c r="F64" s="170"/>
      <c r="G64" s="170"/>
      <c r="H64" s="170"/>
      <c r="I64" s="170"/>
      <c r="J64" s="171">
        <f>J114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7"/>
      <c r="C65" s="168"/>
      <c r="D65" s="169" t="s">
        <v>370</v>
      </c>
      <c r="E65" s="170"/>
      <c r="F65" s="170"/>
      <c r="G65" s="170"/>
      <c r="H65" s="170"/>
      <c r="I65" s="170"/>
      <c r="J65" s="171">
        <f>J119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111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OPRAVA ZPEVNĚNÝCH PLOCH STAVOVACÍ</v>
      </c>
      <c r="F75" s="33"/>
      <c r="G75" s="33"/>
      <c r="H75" s="33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97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VORN - Vedlejší a ostatní rozpočtové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>Česká Lípa</v>
      </c>
      <c r="G79" s="42"/>
      <c r="H79" s="42"/>
      <c r="I79" s="33" t="s">
        <v>24</v>
      </c>
      <c r="J79" s="74" t="str">
        <f>IF(J12="","",J12)</f>
        <v>31. 7. 2021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3" t="s">
        <v>30</v>
      </c>
      <c r="D81" s="42"/>
      <c r="E81" s="42"/>
      <c r="F81" s="28" t="str">
        <f>E15</f>
        <v>Nemocnice s poliklinikou Česká Lípa, a.s.</v>
      </c>
      <c r="G81" s="42"/>
      <c r="H81" s="42"/>
      <c r="I81" s="33" t="s">
        <v>38</v>
      </c>
      <c r="J81" s="38" t="str">
        <f>E21</f>
        <v>STORING spol. s ro.o.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36</v>
      </c>
      <c r="D82" s="42"/>
      <c r="E82" s="42"/>
      <c r="F82" s="28" t="str">
        <f>IF(E18="","",E18)</f>
        <v>Vyplň údaj</v>
      </c>
      <c r="G82" s="42"/>
      <c r="H82" s="42"/>
      <c r="I82" s="33" t="s">
        <v>43</v>
      </c>
      <c r="J82" s="38" t="str">
        <f>E24</f>
        <v>Zuzana Morávková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112</v>
      </c>
      <c r="D84" s="182" t="s">
        <v>67</v>
      </c>
      <c r="E84" s="182" t="s">
        <v>63</v>
      </c>
      <c r="F84" s="182" t="s">
        <v>64</v>
      </c>
      <c r="G84" s="182" t="s">
        <v>113</v>
      </c>
      <c r="H84" s="182" t="s">
        <v>114</v>
      </c>
      <c r="I84" s="182" t="s">
        <v>115</v>
      </c>
      <c r="J84" s="182" t="s">
        <v>101</v>
      </c>
      <c r="K84" s="183" t="s">
        <v>116</v>
      </c>
      <c r="L84" s="184"/>
      <c r="M84" s="94" t="s">
        <v>44</v>
      </c>
      <c r="N84" s="95" t="s">
        <v>52</v>
      </c>
      <c r="O84" s="95" t="s">
        <v>117</v>
      </c>
      <c r="P84" s="95" t="s">
        <v>118</v>
      </c>
      <c r="Q84" s="95" t="s">
        <v>119</v>
      </c>
      <c r="R84" s="95" t="s">
        <v>120</v>
      </c>
      <c r="S84" s="95" t="s">
        <v>121</v>
      </c>
      <c r="T84" s="96" t="s">
        <v>122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123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P86+P96+P99+P111+P114+P119</f>
        <v>0</v>
      </c>
      <c r="Q85" s="98"/>
      <c r="R85" s="187">
        <f>R86+R96+R99+R111+R114+R119</f>
        <v>0</v>
      </c>
      <c r="S85" s="98"/>
      <c r="T85" s="188">
        <f>T86+T96+T99+T111+T114+T119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81</v>
      </c>
      <c r="AU85" s="18" t="s">
        <v>102</v>
      </c>
      <c r="BK85" s="189">
        <f>BK86+BK96+BK99+BK111+BK114+BK119</f>
        <v>0</v>
      </c>
    </row>
    <row r="86" s="12" customFormat="1" ht="25.92" customHeight="1">
      <c r="A86" s="12"/>
      <c r="B86" s="190"/>
      <c r="C86" s="191"/>
      <c r="D86" s="192" t="s">
        <v>81</v>
      </c>
      <c r="E86" s="193" t="s">
        <v>371</v>
      </c>
      <c r="F86" s="193" t="s">
        <v>372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SUM(P87:P95)</f>
        <v>0</v>
      </c>
      <c r="Q86" s="198"/>
      <c r="R86" s="199">
        <f>SUM(R87:R95)</f>
        <v>0</v>
      </c>
      <c r="S86" s="198"/>
      <c r="T86" s="200">
        <f>SUM(T87:T95)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90</v>
      </c>
      <c r="AT86" s="202" t="s">
        <v>81</v>
      </c>
      <c r="AU86" s="202" t="s">
        <v>82</v>
      </c>
      <c r="AY86" s="201" t="s">
        <v>126</v>
      </c>
      <c r="BK86" s="203">
        <f>SUM(BK87:BK95)</f>
        <v>0</v>
      </c>
    </row>
    <row r="87" s="2" customFormat="1" ht="24.15" customHeight="1">
      <c r="A87" s="40"/>
      <c r="B87" s="41"/>
      <c r="C87" s="206" t="s">
        <v>90</v>
      </c>
      <c r="D87" s="206" t="s">
        <v>128</v>
      </c>
      <c r="E87" s="207" t="s">
        <v>373</v>
      </c>
      <c r="F87" s="208" t="s">
        <v>374</v>
      </c>
      <c r="G87" s="209" t="s">
        <v>375</v>
      </c>
      <c r="H87" s="210">
        <v>1</v>
      </c>
      <c r="I87" s="211"/>
      <c r="J87" s="212">
        <f>ROUND(I87*H87,2)</f>
        <v>0</v>
      </c>
      <c r="K87" s="208" t="s">
        <v>44</v>
      </c>
      <c r="L87" s="46"/>
      <c r="M87" s="213" t="s">
        <v>44</v>
      </c>
      <c r="N87" s="214" t="s">
        <v>53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376</v>
      </c>
      <c r="AT87" s="217" t="s">
        <v>128</v>
      </c>
      <c r="AU87" s="217" t="s">
        <v>90</v>
      </c>
      <c r="AY87" s="18" t="s">
        <v>126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90</v>
      </c>
      <c r="BK87" s="218">
        <f>ROUND(I87*H87,2)</f>
        <v>0</v>
      </c>
      <c r="BL87" s="18" t="s">
        <v>376</v>
      </c>
      <c r="BM87" s="217" t="s">
        <v>92</v>
      </c>
    </row>
    <row r="88" s="2" customFormat="1">
      <c r="A88" s="40"/>
      <c r="B88" s="41"/>
      <c r="C88" s="42"/>
      <c r="D88" s="221" t="s">
        <v>377</v>
      </c>
      <c r="E88" s="42"/>
      <c r="F88" s="271" t="s">
        <v>378</v>
      </c>
      <c r="G88" s="42"/>
      <c r="H88" s="42"/>
      <c r="I88" s="243"/>
      <c r="J88" s="42"/>
      <c r="K88" s="42"/>
      <c r="L88" s="46"/>
      <c r="M88" s="244"/>
      <c r="N88" s="24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377</v>
      </c>
      <c r="AU88" s="18" t="s">
        <v>90</v>
      </c>
    </row>
    <row r="89" s="2" customFormat="1" ht="16.5" customHeight="1">
      <c r="A89" s="40"/>
      <c r="B89" s="41"/>
      <c r="C89" s="206" t="s">
        <v>92</v>
      </c>
      <c r="D89" s="206" t="s">
        <v>128</v>
      </c>
      <c r="E89" s="207" t="s">
        <v>379</v>
      </c>
      <c r="F89" s="208" t="s">
        <v>380</v>
      </c>
      <c r="G89" s="209" t="s">
        <v>375</v>
      </c>
      <c r="H89" s="210">
        <v>1</v>
      </c>
      <c r="I89" s="211"/>
      <c r="J89" s="212">
        <f>ROUND(I89*H89,2)</f>
        <v>0</v>
      </c>
      <c r="K89" s="208" t="s">
        <v>44</v>
      </c>
      <c r="L89" s="46"/>
      <c r="M89" s="213" t="s">
        <v>44</v>
      </c>
      <c r="N89" s="214" t="s">
        <v>53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376</v>
      </c>
      <c r="AT89" s="217" t="s">
        <v>128</v>
      </c>
      <c r="AU89" s="217" t="s">
        <v>90</v>
      </c>
      <c r="AY89" s="18" t="s">
        <v>126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90</v>
      </c>
      <c r="BK89" s="218">
        <f>ROUND(I89*H89,2)</f>
        <v>0</v>
      </c>
      <c r="BL89" s="18" t="s">
        <v>376</v>
      </c>
      <c r="BM89" s="217" t="s">
        <v>160</v>
      </c>
    </row>
    <row r="90" s="2" customFormat="1">
      <c r="A90" s="40"/>
      <c r="B90" s="41"/>
      <c r="C90" s="42"/>
      <c r="D90" s="221" t="s">
        <v>377</v>
      </c>
      <c r="E90" s="42"/>
      <c r="F90" s="271" t="s">
        <v>381</v>
      </c>
      <c r="G90" s="42"/>
      <c r="H90" s="42"/>
      <c r="I90" s="243"/>
      <c r="J90" s="42"/>
      <c r="K90" s="42"/>
      <c r="L90" s="46"/>
      <c r="M90" s="244"/>
      <c r="N90" s="24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377</v>
      </c>
      <c r="AU90" s="18" t="s">
        <v>90</v>
      </c>
    </row>
    <row r="91" s="2" customFormat="1" ht="37.8" customHeight="1">
      <c r="A91" s="40"/>
      <c r="B91" s="41"/>
      <c r="C91" s="206" t="s">
        <v>140</v>
      </c>
      <c r="D91" s="206" t="s">
        <v>128</v>
      </c>
      <c r="E91" s="207" t="s">
        <v>382</v>
      </c>
      <c r="F91" s="208" t="s">
        <v>383</v>
      </c>
      <c r="G91" s="209" t="s">
        <v>375</v>
      </c>
      <c r="H91" s="210">
        <v>1</v>
      </c>
      <c r="I91" s="211"/>
      <c r="J91" s="212">
        <f>ROUND(I91*H91,2)</f>
        <v>0</v>
      </c>
      <c r="K91" s="208" t="s">
        <v>44</v>
      </c>
      <c r="L91" s="46"/>
      <c r="M91" s="213" t="s">
        <v>44</v>
      </c>
      <c r="N91" s="214" t="s">
        <v>53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376</v>
      </c>
      <c r="AT91" s="217" t="s">
        <v>128</v>
      </c>
      <c r="AU91" s="217" t="s">
        <v>90</v>
      </c>
      <c r="AY91" s="18" t="s">
        <v>126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90</v>
      </c>
      <c r="BK91" s="218">
        <f>ROUND(I91*H91,2)</f>
        <v>0</v>
      </c>
      <c r="BL91" s="18" t="s">
        <v>376</v>
      </c>
      <c r="BM91" s="217" t="s">
        <v>176</v>
      </c>
    </row>
    <row r="92" s="2" customFormat="1" ht="49.05" customHeight="1">
      <c r="A92" s="40"/>
      <c r="B92" s="41"/>
      <c r="C92" s="206" t="s">
        <v>132</v>
      </c>
      <c r="D92" s="206" t="s">
        <v>128</v>
      </c>
      <c r="E92" s="207" t="s">
        <v>384</v>
      </c>
      <c r="F92" s="208" t="s">
        <v>385</v>
      </c>
      <c r="G92" s="209" t="s">
        <v>375</v>
      </c>
      <c r="H92" s="210">
        <v>1</v>
      </c>
      <c r="I92" s="211"/>
      <c r="J92" s="212">
        <f>ROUND(I92*H92,2)</f>
        <v>0</v>
      </c>
      <c r="K92" s="208" t="s">
        <v>44</v>
      </c>
      <c r="L92" s="46"/>
      <c r="M92" s="213" t="s">
        <v>44</v>
      </c>
      <c r="N92" s="214" t="s">
        <v>53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376</v>
      </c>
      <c r="AT92" s="217" t="s">
        <v>128</v>
      </c>
      <c r="AU92" s="217" t="s">
        <v>90</v>
      </c>
      <c r="AY92" s="18" t="s">
        <v>126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90</v>
      </c>
      <c r="BK92" s="218">
        <f>ROUND(I92*H92,2)</f>
        <v>0</v>
      </c>
      <c r="BL92" s="18" t="s">
        <v>376</v>
      </c>
      <c r="BM92" s="217" t="s">
        <v>199</v>
      </c>
    </row>
    <row r="93" s="2" customFormat="1">
      <c r="A93" s="40"/>
      <c r="B93" s="41"/>
      <c r="C93" s="42"/>
      <c r="D93" s="221" t="s">
        <v>377</v>
      </c>
      <c r="E93" s="42"/>
      <c r="F93" s="271" t="s">
        <v>386</v>
      </c>
      <c r="G93" s="42"/>
      <c r="H93" s="42"/>
      <c r="I93" s="243"/>
      <c r="J93" s="42"/>
      <c r="K93" s="42"/>
      <c r="L93" s="46"/>
      <c r="M93" s="244"/>
      <c r="N93" s="24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377</v>
      </c>
      <c r="AU93" s="18" t="s">
        <v>90</v>
      </c>
    </row>
    <row r="94" s="2" customFormat="1" ht="37.8" customHeight="1">
      <c r="A94" s="40"/>
      <c r="B94" s="41"/>
      <c r="C94" s="206" t="s">
        <v>154</v>
      </c>
      <c r="D94" s="206" t="s">
        <v>128</v>
      </c>
      <c r="E94" s="207" t="s">
        <v>387</v>
      </c>
      <c r="F94" s="208" t="s">
        <v>388</v>
      </c>
      <c r="G94" s="209" t="s">
        <v>375</v>
      </c>
      <c r="H94" s="210">
        <v>1</v>
      </c>
      <c r="I94" s="211"/>
      <c r="J94" s="212">
        <f>ROUND(I94*H94,2)</f>
        <v>0</v>
      </c>
      <c r="K94" s="208" t="s">
        <v>44</v>
      </c>
      <c r="L94" s="46"/>
      <c r="M94" s="213" t="s">
        <v>44</v>
      </c>
      <c r="N94" s="214" t="s">
        <v>53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376</v>
      </c>
      <c r="AT94" s="217" t="s">
        <v>128</v>
      </c>
      <c r="AU94" s="217" t="s">
        <v>90</v>
      </c>
      <c r="AY94" s="18" t="s">
        <v>126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90</v>
      </c>
      <c r="BK94" s="218">
        <f>ROUND(I94*H94,2)</f>
        <v>0</v>
      </c>
      <c r="BL94" s="18" t="s">
        <v>376</v>
      </c>
      <c r="BM94" s="217" t="s">
        <v>214</v>
      </c>
    </row>
    <row r="95" s="2" customFormat="1">
      <c r="A95" s="40"/>
      <c r="B95" s="41"/>
      <c r="C95" s="42"/>
      <c r="D95" s="221" t="s">
        <v>377</v>
      </c>
      <c r="E95" s="42"/>
      <c r="F95" s="271" t="s">
        <v>389</v>
      </c>
      <c r="G95" s="42"/>
      <c r="H95" s="42"/>
      <c r="I95" s="243"/>
      <c r="J95" s="42"/>
      <c r="K95" s="42"/>
      <c r="L95" s="46"/>
      <c r="M95" s="244"/>
      <c r="N95" s="24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377</v>
      </c>
      <c r="AU95" s="18" t="s">
        <v>90</v>
      </c>
    </row>
    <row r="96" s="12" customFormat="1" ht="25.92" customHeight="1">
      <c r="A96" s="12"/>
      <c r="B96" s="190"/>
      <c r="C96" s="191"/>
      <c r="D96" s="192" t="s">
        <v>81</v>
      </c>
      <c r="E96" s="193" t="s">
        <v>390</v>
      </c>
      <c r="F96" s="193" t="s">
        <v>391</v>
      </c>
      <c r="G96" s="191"/>
      <c r="H96" s="191"/>
      <c r="I96" s="194"/>
      <c r="J96" s="195">
        <f>BK96</f>
        <v>0</v>
      </c>
      <c r="K96" s="191"/>
      <c r="L96" s="196"/>
      <c r="M96" s="197"/>
      <c r="N96" s="198"/>
      <c r="O96" s="198"/>
      <c r="P96" s="199">
        <f>SUM(P97:P98)</f>
        <v>0</v>
      </c>
      <c r="Q96" s="198"/>
      <c r="R96" s="199">
        <f>SUM(R97:R98)</f>
        <v>0</v>
      </c>
      <c r="S96" s="198"/>
      <c r="T96" s="200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90</v>
      </c>
      <c r="AT96" s="202" t="s">
        <v>81</v>
      </c>
      <c r="AU96" s="202" t="s">
        <v>82</v>
      </c>
      <c r="AY96" s="201" t="s">
        <v>126</v>
      </c>
      <c r="BK96" s="203">
        <f>SUM(BK97:BK98)</f>
        <v>0</v>
      </c>
    </row>
    <row r="97" s="2" customFormat="1" ht="24.15" customHeight="1">
      <c r="A97" s="40"/>
      <c r="B97" s="41"/>
      <c r="C97" s="206" t="s">
        <v>160</v>
      </c>
      <c r="D97" s="206" t="s">
        <v>128</v>
      </c>
      <c r="E97" s="207" t="s">
        <v>392</v>
      </c>
      <c r="F97" s="208" t="s">
        <v>393</v>
      </c>
      <c r="G97" s="209" t="s">
        <v>375</v>
      </c>
      <c r="H97" s="210">
        <v>1</v>
      </c>
      <c r="I97" s="211"/>
      <c r="J97" s="212">
        <f>ROUND(I97*H97,2)</f>
        <v>0</v>
      </c>
      <c r="K97" s="208" t="s">
        <v>44</v>
      </c>
      <c r="L97" s="46"/>
      <c r="M97" s="213" t="s">
        <v>44</v>
      </c>
      <c r="N97" s="214" t="s">
        <v>53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376</v>
      </c>
      <c r="AT97" s="217" t="s">
        <v>128</v>
      </c>
      <c r="AU97" s="217" t="s">
        <v>90</v>
      </c>
      <c r="AY97" s="18" t="s">
        <v>126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90</v>
      </c>
      <c r="BK97" s="218">
        <f>ROUND(I97*H97,2)</f>
        <v>0</v>
      </c>
      <c r="BL97" s="18" t="s">
        <v>376</v>
      </c>
      <c r="BM97" s="217" t="s">
        <v>244</v>
      </c>
    </row>
    <row r="98" s="2" customFormat="1">
      <c r="A98" s="40"/>
      <c r="B98" s="41"/>
      <c r="C98" s="42"/>
      <c r="D98" s="221" t="s">
        <v>377</v>
      </c>
      <c r="E98" s="42"/>
      <c r="F98" s="271" t="s">
        <v>394</v>
      </c>
      <c r="G98" s="42"/>
      <c r="H98" s="42"/>
      <c r="I98" s="243"/>
      <c r="J98" s="42"/>
      <c r="K98" s="42"/>
      <c r="L98" s="46"/>
      <c r="M98" s="244"/>
      <c r="N98" s="24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377</v>
      </c>
      <c r="AU98" s="18" t="s">
        <v>90</v>
      </c>
    </row>
    <row r="99" s="12" customFormat="1" ht="25.92" customHeight="1">
      <c r="A99" s="12"/>
      <c r="B99" s="190"/>
      <c r="C99" s="191"/>
      <c r="D99" s="192" t="s">
        <v>81</v>
      </c>
      <c r="E99" s="193" t="s">
        <v>395</v>
      </c>
      <c r="F99" s="193" t="s">
        <v>396</v>
      </c>
      <c r="G99" s="191"/>
      <c r="H99" s="191"/>
      <c r="I99" s="194"/>
      <c r="J99" s="195">
        <f>BK99</f>
        <v>0</v>
      </c>
      <c r="K99" s="191"/>
      <c r="L99" s="196"/>
      <c r="M99" s="197"/>
      <c r="N99" s="198"/>
      <c r="O99" s="198"/>
      <c r="P99" s="199">
        <f>SUM(P100:P110)</f>
        <v>0</v>
      </c>
      <c r="Q99" s="198"/>
      <c r="R99" s="199">
        <f>SUM(R100:R110)</f>
        <v>0</v>
      </c>
      <c r="S99" s="198"/>
      <c r="T99" s="200">
        <f>SUM(T100:T110)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90</v>
      </c>
      <c r="AT99" s="202" t="s">
        <v>81</v>
      </c>
      <c r="AU99" s="202" t="s">
        <v>82</v>
      </c>
      <c r="AY99" s="201" t="s">
        <v>126</v>
      </c>
      <c r="BK99" s="203">
        <f>SUM(BK100:BK110)</f>
        <v>0</v>
      </c>
    </row>
    <row r="100" s="2" customFormat="1" ht="24.15" customHeight="1">
      <c r="A100" s="40"/>
      <c r="B100" s="41"/>
      <c r="C100" s="206" t="s">
        <v>168</v>
      </c>
      <c r="D100" s="206" t="s">
        <v>128</v>
      </c>
      <c r="E100" s="207" t="s">
        <v>397</v>
      </c>
      <c r="F100" s="208" t="s">
        <v>398</v>
      </c>
      <c r="G100" s="209" t="s">
        <v>375</v>
      </c>
      <c r="H100" s="210">
        <v>1</v>
      </c>
      <c r="I100" s="211"/>
      <c r="J100" s="212">
        <f>ROUND(I100*H100,2)</f>
        <v>0</v>
      </c>
      <c r="K100" s="208" t="s">
        <v>44</v>
      </c>
      <c r="L100" s="46"/>
      <c r="M100" s="213" t="s">
        <v>44</v>
      </c>
      <c r="N100" s="214" t="s">
        <v>53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376</v>
      </c>
      <c r="AT100" s="217" t="s">
        <v>128</v>
      </c>
      <c r="AU100" s="217" t="s">
        <v>90</v>
      </c>
      <c r="AY100" s="18" t="s">
        <v>126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90</v>
      </c>
      <c r="BK100" s="218">
        <f>ROUND(I100*H100,2)</f>
        <v>0</v>
      </c>
      <c r="BL100" s="18" t="s">
        <v>376</v>
      </c>
      <c r="BM100" s="217" t="s">
        <v>252</v>
      </c>
    </row>
    <row r="101" s="2" customFormat="1">
      <c r="A101" s="40"/>
      <c r="B101" s="41"/>
      <c r="C101" s="42"/>
      <c r="D101" s="221" t="s">
        <v>377</v>
      </c>
      <c r="E101" s="42"/>
      <c r="F101" s="271" t="s">
        <v>399</v>
      </c>
      <c r="G101" s="42"/>
      <c r="H101" s="42"/>
      <c r="I101" s="243"/>
      <c r="J101" s="42"/>
      <c r="K101" s="42"/>
      <c r="L101" s="46"/>
      <c r="M101" s="244"/>
      <c r="N101" s="24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377</v>
      </c>
      <c r="AU101" s="18" t="s">
        <v>90</v>
      </c>
    </row>
    <row r="102" s="2" customFormat="1" ht="16.5" customHeight="1">
      <c r="A102" s="40"/>
      <c r="B102" s="41"/>
      <c r="C102" s="206" t="s">
        <v>176</v>
      </c>
      <c r="D102" s="206" t="s">
        <v>128</v>
      </c>
      <c r="E102" s="207" t="s">
        <v>400</v>
      </c>
      <c r="F102" s="208" t="s">
        <v>401</v>
      </c>
      <c r="G102" s="209" t="s">
        <v>163</v>
      </c>
      <c r="H102" s="210">
        <v>100</v>
      </c>
      <c r="I102" s="211"/>
      <c r="J102" s="212">
        <f>ROUND(I102*H102,2)</f>
        <v>0</v>
      </c>
      <c r="K102" s="208" t="s">
        <v>44</v>
      </c>
      <c r="L102" s="46"/>
      <c r="M102" s="213" t="s">
        <v>44</v>
      </c>
      <c r="N102" s="214" t="s">
        <v>53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376</v>
      </c>
      <c r="AT102" s="217" t="s">
        <v>128</v>
      </c>
      <c r="AU102" s="217" t="s">
        <v>90</v>
      </c>
      <c r="AY102" s="18" t="s">
        <v>126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90</v>
      </c>
      <c r="BK102" s="218">
        <f>ROUND(I102*H102,2)</f>
        <v>0</v>
      </c>
      <c r="BL102" s="18" t="s">
        <v>376</v>
      </c>
      <c r="BM102" s="217" t="s">
        <v>265</v>
      </c>
    </row>
    <row r="103" s="2" customFormat="1">
      <c r="A103" s="40"/>
      <c r="B103" s="41"/>
      <c r="C103" s="42"/>
      <c r="D103" s="221" t="s">
        <v>377</v>
      </c>
      <c r="E103" s="42"/>
      <c r="F103" s="271" t="s">
        <v>402</v>
      </c>
      <c r="G103" s="42"/>
      <c r="H103" s="42"/>
      <c r="I103" s="243"/>
      <c r="J103" s="42"/>
      <c r="K103" s="42"/>
      <c r="L103" s="46"/>
      <c r="M103" s="244"/>
      <c r="N103" s="24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377</v>
      </c>
      <c r="AU103" s="18" t="s">
        <v>90</v>
      </c>
    </row>
    <row r="104" s="14" customFormat="1">
      <c r="A104" s="14"/>
      <c r="B104" s="231"/>
      <c r="C104" s="232"/>
      <c r="D104" s="221" t="s">
        <v>134</v>
      </c>
      <c r="E104" s="233" t="s">
        <v>44</v>
      </c>
      <c r="F104" s="234" t="s">
        <v>403</v>
      </c>
      <c r="G104" s="232"/>
      <c r="H104" s="233" t="s">
        <v>44</v>
      </c>
      <c r="I104" s="235"/>
      <c r="J104" s="232"/>
      <c r="K104" s="232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134</v>
      </c>
      <c r="AU104" s="240" t="s">
        <v>90</v>
      </c>
      <c r="AV104" s="14" t="s">
        <v>90</v>
      </c>
      <c r="AW104" s="14" t="s">
        <v>42</v>
      </c>
      <c r="AX104" s="14" t="s">
        <v>82</v>
      </c>
      <c r="AY104" s="240" t="s">
        <v>126</v>
      </c>
    </row>
    <row r="105" s="13" customFormat="1">
      <c r="A105" s="13"/>
      <c r="B105" s="219"/>
      <c r="C105" s="220"/>
      <c r="D105" s="221" t="s">
        <v>134</v>
      </c>
      <c r="E105" s="222" t="s">
        <v>44</v>
      </c>
      <c r="F105" s="223" t="s">
        <v>404</v>
      </c>
      <c r="G105" s="220"/>
      <c r="H105" s="224">
        <v>100</v>
      </c>
      <c r="I105" s="225"/>
      <c r="J105" s="220"/>
      <c r="K105" s="220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134</v>
      </c>
      <c r="AU105" s="230" t="s">
        <v>90</v>
      </c>
      <c r="AV105" s="13" t="s">
        <v>92</v>
      </c>
      <c r="AW105" s="13" t="s">
        <v>42</v>
      </c>
      <c r="AX105" s="13" t="s">
        <v>82</v>
      </c>
      <c r="AY105" s="230" t="s">
        <v>126</v>
      </c>
    </row>
    <row r="106" s="15" customFormat="1">
      <c r="A106" s="15"/>
      <c r="B106" s="246"/>
      <c r="C106" s="247"/>
      <c r="D106" s="221" t="s">
        <v>134</v>
      </c>
      <c r="E106" s="248" t="s">
        <v>44</v>
      </c>
      <c r="F106" s="249" t="s">
        <v>148</v>
      </c>
      <c r="G106" s="247"/>
      <c r="H106" s="250">
        <v>100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134</v>
      </c>
      <c r="AU106" s="256" t="s">
        <v>90</v>
      </c>
      <c r="AV106" s="15" t="s">
        <v>132</v>
      </c>
      <c r="AW106" s="15" t="s">
        <v>42</v>
      </c>
      <c r="AX106" s="15" t="s">
        <v>90</v>
      </c>
      <c r="AY106" s="256" t="s">
        <v>126</v>
      </c>
    </row>
    <row r="107" s="2" customFormat="1" ht="33" customHeight="1">
      <c r="A107" s="40"/>
      <c r="B107" s="41"/>
      <c r="C107" s="206" t="s">
        <v>183</v>
      </c>
      <c r="D107" s="206" t="s">
        <v>128</v>
      </c>
      <c r="E107" s="207" t="s">
        <v>405</v>
      </c>
      <c r="F107" s="208" t="s">
        <v>406</v>
      </c>
      <c r="G107" s="209" t="s">
        <v>375</v>
      </c>
      <c r="H107" s="210">
        <v>1</v>
      </c>
      <c r="I107" s="211"/>
      <c r="J107" s="212">
        <f>ROUND(I107*H107,2)</f>
        <v>0</v>
      </c>
      <c r="K107" s="208" t="s">
        <v>44</v>
      </c>
      <c r="L107" s="46"/>
      <c r="M107" s="213" t="s">
        <v>44</v>
      </c>
      <c r="N107" s="214" t="s">
        <v>53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376</v>
      </c>
      <c r="AT107" s="217" t="s">
        <v>128</v>
      </c>
      <c r="AU107" s="217" t="s">
        <v>90</v>
      </c>
      <c r="AY107" s="18" t="s">
        <v>126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90</v>
      </c>
      <c r="BK107" s="218">
        <f>ROUND(I107*H107,2)</f>
        <v>0</v>
      </c>
      <c r="BL107" s="18" t="s">
        <v>376</v>
      </c>
      <c r="BM107" s="217" t="s">
        <v>287</v>
      </c>
    </row>
    <row r="108" s="2" customFormat="1">
      <c r="A108" s="40"/>
      <c r="B108" s="41"/>
      <c r="C108" s="42"/>
      <c r="D108" s="221" t="s">
        <v>377</v>
      </c>
      <c r="E108" s="42"/>
      <c r="F108" s="271" t="s">
        <v>407</v>
      </c>
      <c r="G108" s="42"/>
      <c r="H108" s="42"/>
      <c r="I108" s="243"/>
      <c r="J108" s="42"/>
      <c r="K108" s="42"/>
      <c r="L108" s="46"/>
      <c r="M108" s="244"/>
      <c r="N108" s="24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377</v>
      </c>
      <c r="AU108" s="18" t="s">
        <v>90</v>
      </c>
    </row>
    <row r="109" s="2" customFormat="1" ht="37.8" customHeight="1">
      <c r="A109" s="40"/>
      <c r="B109" s="41"/>
      <c r="C109" s="206" t="s">
        <v>189</v>
      </c>
      <c r="D109" s="206" t="s">
        <v>128</v>
      </c>
      <c r="E109" s="207" t="s">
        <v>408</v>
      </c>
      <c r="F109" s="208" t="s">
        <v>409</v>
      </c>
      <c r="G109" s="209" t="s">
        <v>375</v>
      </c>
      <c r="H109" s="210">
        <v>1</v>
      </c>
      <c r="I109" s="211"/>
      <c r="J109" s="212">
        <f>ROUND(I109*H109,2)</f>
        <v>0</v>
      </c>
      <c r="K109" s="208" t="s">
        <v>44</v>
      </c>
      <c r="L109" s="46"/>
      <c r="M109" s="213" t="s">
        <v>44</v>
      </c>
      <c r="N109" s="214" t="s">
        <v>53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376</v>
      </c>
      <c r="AT109" s="217" t="s">
        <v>128</v>
      </c>
      <c r="AU109" s="217" t="s">
        <v>90</v>
      </c>
      <c r="AY109" s="18" t="s">
        <v>126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90</v>
      </c>
      <c r="BK109" s="218">
        <f>ROUND(I109*H109,2)</f>
        <v>0</v>
      </c>
      <c r="BL109" s="18" t="s">
        <v>376</v>
      </c>
      <c r="BM109" s="217" t="s">
        <v>299</v>
      </c>
    </row>
    <row r="110" s="2" customFormat="1">
      <c r="A110" s="40"/>
      <c r="B110" s="41"/>
      <c r="C110" s="42"/>
      <c r="D110" s="221" t="s">
        <v>377</v>
      </c>
      <c r="E110" s="42"/>
      <c r="F110" s="271" t="s">
        <v>410</v>
      </c>
      <c r="G110" s="42"/>
      <c r="H110" s="42"/>
      <c r="I110" s="243"/>
      <c r="J110" s="42"/>
      <c r="K110" s="42"/>
      <c r="L110" s="46"/>
      <c r="M110" s="244"/>
      <c r="N110" s="24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377</v>
      </c>
      <c r="AU110" s="18" t="s">
        <v>90</v>
      </c>
    </row>
    <row r="111" s="12" customFormat="1" ht="25.92" customHeight="1">
      <c r="A111" s="12"/>
      <c r="B111" s="190"/>
      <c r="C111" s="191"/>
      <c r="D111" s="192" t="s">
        <v>81</v>
      </c>
      <c r="E111" s="193" t="s">
        <v>411</v>
      </c>
      <c r="F111" s="193" t="s">
        <v>412</v>
      </c>
      <c r="G111" s="191"/>
      <c r="H111" s="191"/>
      <c r="I111" s="194"/>
      <c r="J111" s="195">
        <f>BK111</f>
        <v>0</v>
      </c>
      <c r="K111" s="191"/>
      <c r="L111" s="196"/>
      <c r="M111" s="197"/>
      <c r="N111" s="198"/>
      <c r="O111" s="198"/>
      <c r="P111" s="199">
        <f>SUM(P112:P113)</f>
        <v>0</v>
      </c>
      <c r="Q111" s="198"/>
      <c r="R111" s="199">
        <f>SUM(R112:R113)</f>
        <v>0</v>
      </c>
      <c r="S111" s="198"/>
      <c r="T111" s="200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90</v>
      </c>
      <c r="AT111" s="202" t="s">
        <v>81</v>
      </c>
      <c r="AU111" s="202" t="s">
        <v>82</v>
      </c>
      <c r="AY111" s="201" t="s">
        <v>126</v>
      </c>
      <c r="BK111" s="203">
        <f>SUM(BK112:BK113)</f>
        <v>0</v>
      </c>
    </row>
    <row r="112" s="2" customFormat="1" ht="44.25" customHeight="1">
      <c r="A112" s="40"/>
      <c r="B112" s="41"/>
      <c r="C112" s="206" t="s">
        <v>194</v>
      </c>
      <c r="D112" s="206" t="s">
        <v>128</v>
      </c>
      <c r="E112" s="207" t="s">
        <v>413</v>
      </c>
      <c r="F112" s="208" t="s">
        <v>414</v>
      </c>
      <c r="G112" s="209" t="s">
        <v>375</v>
      </c>
      <c r="H112" s="210">
        <v>1</v>
      </c>
      <c r="I112" s="211"/>
      <c r="J112" s="212">
        <f>ROUND(I112*H112,2)</f>
        <v>0</v>
      </c>
      <c r="K112" s="208" t="s">
        <v>44</v>
      </c>
      <c r="L112" s="46"/>
      <c r="M112" s="213" t="s">
        <v>44</v>
      </c>
      <c r="N112" s="214" t="s">
        <v>53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376</v>
      </c>
      <c r="AT112" s="217" t="s">
        <v>128</v>
      </c>
      <c r="AU112" s="217" t="s">
        <v>90</v>
      </c>
      <c r="AY112" s="18" t="s">
        <v>126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90</v>
      </c>
      <c r="BK112" s="218">
        <f>ROUND(I112*H112,2)</f>
        <v>0</v>
      </c>
      <c r="BL112" s="18" t="s">
        <v>376</v>
      </c>
      <c r="BM112" s="217" t="s">
        <v>325</v>
      </c>
    </row>
    <row r="113" s="2" customFormat="1">
      <c r="A113" s="40"/>
      <c r="B113" s="41"/>
      <c r="C113" s="42"/>
      <c r="D113" s="221" t="s">
        <v>377</v>
      </c>
      <c r="E113" s="42"/>
      <c r="F113" s="271" t="s">
        <v>415</v>
      </c>
      <c r="G113" s="42"/>
      <c r="H113" s="42"/>
      <c r="I113" s="243"/>
      <c r="J113" s="42"/>
      <c r="K113" s="42"/>
      <c r="L113" s="46"/>
      <c r="M113" s="244"/>
      <c r="N113" s="24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377</v>
      </c>
      <c r="AU113" s="18" t="s">
        <v>90</v>
      </c>
    </row>
    <row r="114" s="12" customFormat="1" ht="25.92" customHeight="1">
      <c r="A114" s="12"/>
      <c r="B114" s="190"/>
      <c r="C114" s="191"/>
      <c r="D114" s="192" t="s">
        <v>81</v>
      </c>
      <c r="E114" s="193" t="s">
        <v>416</v>
      </c>
      <c r="F114" s="193" t="s">
        <v>417</v>
      </c>
      <c r="G114" s="191"/>
      <c r="H114" s="191"/>
      <c r="I114" s="194"/>
      <c r="J114" s="195">
        <f>BK114</f>
        <v>0</v>
      </c>
      <c r="K114" s="191"/>
      <c r="L114" s="196"/>
      <c r="M114" s="197"/>
      <c r="N114" s="198"/>
      <c r="O114" s="198"/>
      <c r="P114" s="199">
        <f>SUM(P115:P118)</f>
        <v>0</v>
      </c>
      <c r="Q114" s="198"/>
      <c r="R114" s="199">
        <f>SUM(R115:R118)</f>
        <v>0</v>
      </c>
      <c r="S114" s="198"/>
      <c r="T114" s="200">
        <f>SUM(T115:T118)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90</v>
      </c>
      <c r="AT114" s="202" t="s">
        <v>81</v>
      </c>
      <c r="AU114" s="202" t="s">
        <v>82</v>
      </c>
      <c r="AY114" s="201" t="s">
        <v>126</v>
      </c>
      <c r="BK114" s="203">
        <f>SUM(BK115:BK118)</f>
        <v>0</v>
      </c>
    </row>
    <row r="115" s="2" customFormat="1" ht="49.05" customHeight="1">
      <c r="A115" s="40"/>
      <c r="B115" s="41"/>
      <c r="C115" s="206" t="s">
        <v>199</v>
      </c>
      <c r="D115" s="206" t="s">
        <v>128</v>
      </c>
      <c r="E115" s="207" t="s">
        <v>418</v>
      </c>
      <c r="F115" s="208" t="s">
        <v>419</v>
      </c>
      <c r="G115" s="209" t="s">
        <v>375</v>
      </c>
      <c r="H115" s="210">
        <v>1</v>
      </c>
      <c r="I115" s="211"/>
      <c r="J115" s="212">
        <f>ROUND(I115*H115,2)</f>
        <v>0</v>
      </c>
      <c r="K115" s="208" t="s">
        <v>44</v>
      </c>
      <c r="L115" s="46"/>
      <c r="M115" s="213" t="s">
        <v>44</v>
      </c>
      <c r="N115" s="214" t="s">
        <v>53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376</v>
      </c>
      <c r="AT115" s="217" t="s">
        <v>128</v>
      </c>
      <c r="AU115" s="217" t="s">
        <v>90</v>
      </c>
      <c r="AY115" s="18" t="s">
        <v>126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90</v>
      </c>
      <c r="BK115" s="218">
        <f>ROUND(I115*H115,2)</f>
        <v>0</v>
      </c>
      <c r="BL115" s="18" t="s">
        <v>376</v>
      </c>
      <c r="BM115" s="217" t="s">
        <v>333</v>
      </c>
    </row>
    <row r="116" s="2" customFormat="1">
      <c r="A116" s="40"/>
      <c r="B116" s="41"/>
      <c r="C116" s="42"/>
      <c r="D116" s="221" t="s">
        <v>377</v>
      </c>
      <c r="E116" s="42"/>
      <c r="F116" s="271" t="s">
        <v>420</v>
      </c>
      <c r="G116" s="42"/>
      <c r="H116" s="42"/>
      <c r="I116" s="243"/>
      <c r="J116" s="42"/>
      <c r="K116" s="42"/>
      <c r="L116" s="46"/>
      <c r="M116" s="244"/>
      <c r="N116" s="24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377</v>
      </c>
      <c r="AU116" s="18" t="s">
        <v>90</v>
      </c>
    </row>
    <row r="117" s="2" customFormat="1" ht="49.05" customHeight="1">
      <c r="A117" s="40"/>
      <c r="B117" s="41"/>
      <c r="C117" s="206" t="s">
        <v>205</v>
      </c>
      <c r="D117" s="206" t="s">
        <v>128</v>
      </c>
      <c r="E117" s="207" t="s">
        <v>421</v>
      </c>
      <c r="F117" s="208" t="s">
        <v>422</v>
      </c>
      <c r="G117" s="209" t="s">
        <v>375</v>
      </c>
      <c r="H117" s="210">
        <v>1</v>
      </c>
      <c r="I117" s="211"/>
      <c r="J117" s="212">
        <f>ROUND(I117*H117,2)</f>
        <v>0</v>
      </c>
      <c r="K117" s="208" t="s">
        <v>44</v>
      </c>
      <c r="L117" s="46"/>
      <c r="M117" s="213" t="s">
        <v>44</v>
      </c>
      <c r="N117" s="214" t="s">
        <v>53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376</v>
      </c>
      <c r="AT117" s="217" t="s">
        <v>128</v>
      </c>
      <c r="AU117" s="217" t="s">
        <v>90</v>
      </c>
      <c r="AY117" s="18" t="s">
        <v>126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90</v>
      </c>
      <c r="BK117" s="218">
        <f>ROUND(I117*H117,2)</f>
        <v>0</v>
      </c>
      <c r="BL117" s="18" t="s">
        <v>376</v>
      </c>
      <c r="BM117" s="217" t="s">
        <v>347</v>
      </c>
    </row>
    <row r="118" s="2" customFormat="1">
      <c r="A118" s="40"/>
      <c r="B118" s="41"/>
      <c r="C118" s="42"/>
      <c r="D118" s="221" t="s">
        <v>377</v>
      </c>
      <c r="E118" s="42"/>
      <c r="F118" s="271" t="s">
        <v>423</v>
      </c>
      <c r="G118" s="42"/>
      <c r="H118" s="42"/>
      <c r="I118" s="243"/>
      <c r="J118" s="42"/>
      <c r="K118" s="42"/>
      <c r="L118" s="46"/>
      <c r="M118" s="244"/>
      <c r="N118" s="24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377</v>
      </c>
      <c r="AU118" s="18" t="s">
        <v>90</v>
      </c>
    </row>
    <row r="119" s="12" customFormat="1" ht="25.92" customHeight="1">
      <c r="A119" s="12"/>
      <c r="B119" s="190"/>
      <c r="C119" s="191"/>
      <c r="D119" s="192" t="s">
        <v>81</v>
      </c>
      <c r="E119" s="193" t="s">
        <v>424</v>
      </c>
      <c r="F119" s="193" t="s">
        <v>425</v>
      </c>
      <c r="G119" s="191"/>
      <c r="H119" s="191"/>
      <c r="I119" s="194"/>
      <c r="J119" s="195">
        <f>BK119</f>
        <v>0</v>
      </c>
      <c r="K119" s="191"/>
      <c r="L119" s="196"/>
      <c r="M119" s="197"/>
      <c r="N119" s="198"/>
      <c r="O119" s="198"/>
      <c r="P119" s="199">
        <f>SUM(P120:P124)</f>
        <v>0</v>
      </c>
      <c r="Q119" s="198"/>
      <c r="R119" s="199">
        <f>SUM(R120:R124)</f>
        <v>0</v>
      </c>
      <c r="S119" s="198"/>
      <c r="T119" s="200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90</v>
      </c>
      <c r="AT119" s="202" t="s">
        <v>81</v>
      </c>
      <c r="AU119" s="202" t="s">
        <v>82</v>
      </c>
      <c r="AY119" s="201" t="s">
        <v>126</v>
      </c>
      <c r="BK119" s="203">
        <f>SUM(BK120:BK124)</f>
        <v>0</v>
      </c>
    </row>
    <row r="120" s="2" customFormat="1" ht="49.05" customHeight="1">
      <c r="A120" s="40"/>
      <c r="B120" s="41"/>
      <c r="C120" s="206" t="s">
        <v>214</v>
      </c>
      <c r="D120" s="206" t="s">
        <v>128</v>
      </c>
      <c r="E120" s="207" t="s">
        <v>426</v>
      </c>
      <c r="F120" s="208" t="s">
        <v>427</v>
      </c>
      <c r="G120" s="209" t="s">
        <v>375</v>
      </c>
      <c r="H120" s="210">
        <v>1</v>
      </c>
      <c r="I120" s="211"/>
      <c r="J120" s="212">
        <f>ROUND(I120*H120,2)</f>
        <v>0</v>
      </c>
      <c r="K120" s="208" t="s">
        <v>44</v>
      </c>
      <c r="L120" s="46"/>
      <c r="M120" s="213" t="s">
        <v>44</v>
      </c>
      <c r="N120" s="214" t="s">
        <v>53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376</v>
      </c>
      <c r="AT120" s="217" t="s">
        <v>128</v>
      </c>
      <c r="AU120" s="217" t="s">
        <v>90</v>
      </c>
      <c r="AY120" s="18" t="s">
        <v>126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90</v>
      </c>
      <c r="BK120" s="218">
        <f>ROUND(I120*H120,2)</f>
        <v>0</v>
      </c>
      <c r="BL120" s="18" t="s">
        <v>376</v>
      </c>
      <c r="BM120" s="217" t="s">
        <v>428</v>
      </c>
    </row>
    <row r="121" s="2" customFormat="1">
      <c r="A121" s="40"/>
      <c r="B121" s="41"/>
      <c r="C121" s="42"/>
      <c r="D121" s="221" t="s">
        <v>377</v>
      </c>
      <c r="E121" s="42"/>
      <c r="F121" s="271" t="s">
        <v>429</v>
      </c>
      <c r="G121" s="42"/>
      <c r="H121" s="42"/>
      <c r="I121" s="243"/>
      <c r="J121" s="42"/>
      <c r="K121" s="42"/>
      <c r="L121" s="46"/>
      <c r="M121" s="244"/>
      <c r="N121" s="24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377</v>
      </c>
      <c r="AU121" s="18" t="s">
        <v>90</v>
      </c>
    </row>
    <row r="122" s="2" customFormat="1" ht="66.75" customHeight="1">
      <c r="A122" s="40"/>
      <c r="B122" s="41"/>
      <c r="C122" s="206" t="s">
        <v>8</v>
      </c>
      <c r="D122" s="206" t="s">
        <v>128</v>
      </c>
      <c r="E122" s="207" t="s">
        <v>430</v>
      </c>
      <c r="F122" s="208" t="s">
        <v>431</v>
      </c>
      <c r="G122" s="209" t="s">
        <v>375</v>
      </c>
      <c r="H122" s="210">
        <v>1</v>
      </c>
      <c r="I122" s="211"/>
      <c r="J122" s="212">
        <f>ROUND(I122*H122,2)</f>
        <v>0</v>
      </c>
      <c r="K122" s="208" t="s">
        <v>44</v>
      </c>
      <c r="L122" s="46"/>
      <c r="M122" s="213" t="s">
        <v>44</v>
      </c>
      <c r="N122" s="214" t="s">
        <v>53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376</v>
      </c>
      <c r="AT122" s="217" t="s">
        <v>128</v>
      </c>
      <c r="AU122" s="217" t="s">
        <v>90</v>
      </c>
      <c r="AY122" s="18" t="s">
        <v>126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8" t="s">
        <v>90</v>
      </c>
      <c r="BK122" s="218">
        <f>ROUND(I122*H122,2)</f>
        <v>0</v>
      </c>
      <c r="BL122" s="18" t="s">
        <v>376</v>
      </c>
      <c r="BM122" s="217" t="s">
        <v>432</v>
      </c>
    </row>
    <row r="123" s="2" customFormat="1" ht="78" customHeight="1">
      <c r="A123" s="40"/>
      <c r="B123" s="41"/>
      <c r="C123" s="206" t="s">
        <v>223</v>
      </c>
      <c r="D123" s="206" t="s">
        <v>128</v>
      </c>
      <c r="E123" s="207" t="s">
        <v>433</v>
      </c>
      <c r="F123" s="208" t="s">
        <v>434</v>
      </c>
      <c r="G123" s="209" t="s">
        <v>375</v>
      </c>
      <c r="H123" s="210">
        <v>1</v>
      </c>
      <c r="I123" s="211"/>
      <c r="J123" s="212">
        <f>ROUND(I123*H123,2)</f>
        <v>0</v>
      </c>
      <c r="K123" s="208" t="s">
        <v>44</v>
      </c>
      <c r="L123" s="46"/>
      <c r="M123" s="213" t="s">
        <v>44</v>
      </c>
      <c r="N123" s="214" t="s">
        <v>53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376</v>
      </c>
      <c r="AT123" s="217" t="s">
        <v>128</v>
      </c>
      <c r="AU123" s="217" t="s">
        <v>90</v>
      </c>
      <c r="AY123" s="18" t="s">
        <v>126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90</v>
      </c>
      <c r="BK123" s="218">
        <f>ROUND(I123*H123,2)</f>
        <v>0</v>
      </c>
      <c r="BL123" s="18" t="s">
        <v>376</v>
      </c>
      <c r="BM123" s="217" t="s">
        <v>435</v>
      </c>
    </row>
    <row r="124" s="2" customFormat="1">
      <c r="A124" s="40"/>
      <c r="B124" s="41"/>
      <c r="C124" s="42"/>
      <c r="D124" s="221" t="s">
        <v>377</v>
      </c>
      <c r="E124" s="42"/>
      <c r="F124" s="271" t="s">
        <v>436</v>
      </c>
      <c r="G124" s="42"/>
      <c r="H124" s="42"/>
      <c r="I124" s="243"/>
      <c r="J124" s="42"/>
      <c r="K124" s="42"/>
      <c r="L124" s="46"/>
      <c r="M124" s="267"/>
      <c r="N124" s="268"/>
      <c r="O124" s="269"/>
      <c r="P124" s="269"/>
      <c r="Q124" s="269"/>
      <c r="R124" s="269"/>
      <c r="S124" s="269"/>
      <c r="T124" s="27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377</v>
      </c>
      <c r="AU124" s="18" t="s">
        <v>90</v>
      </c>
    </row>
    <row r="125" s="2" customFormat="1" ht="6.96" customHeight="1">
      <c r="A125" s="40"/>
      <c r="B125" s="61"/>
      <c r="C125" s="62"/>
      <c r="D125" s="62"/>
      <c r="E125" s="62"/>
      <c r="F125" s="62"/>
      <c r="G125" s="62"/>
      <c r="H125" s="62"/>
      <c r="I125" s="62"/>
      <c r="J125" s="62"/>
      <c r="K125" s="62"/>
      <c r="L125" s="46"/>
      <c r="M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</sheetData>
  <sheetProtection sheet="1" autoFilter="0" formatColumns="0" formatRows="0" objects="1" scenarios="1" spinCount="100000" saltValue="yW5SatA/euHveWSocvEa3oXMn5Zo5RTxCcUeZ696c+KFH1VF10wdSWdyb/Yh39KzAg7ldTaxOkOu0a/1v/65dw==" hashValue="DF9F6YHpHaYSUZxKYN3rRN4rLsFuwQV6LgkUb2dIpkA8pRSD7kNUF2Zey17Nqzxk+eroDiop9Vv9Z9KE7OF59w==" algorithmName="SHA-512" password="CC35"/>
  <autoFilter ref="C84:K12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437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438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439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440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441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442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443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444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445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446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447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89</v>
      </c>
      <c r="F18" s="283" t="s">
        <v>448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449</v>
      </c>
      <c r="F19" s="283" t="s">
        <v>450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451</v>
      </c>
      <c r="F20" s="283" t="s">
        <v>452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453</v>
      </c>
      <c r="F21" s="283" t="s">
        <v>454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455</v>
      </c>
      <c r="F22" s="283" t="s">
        <v>456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457</v>
      </c>
      <c r="F23" s="283" t="s">
        <v>458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459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460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461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462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463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464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465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466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467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112</v>
      </c>
      <c r="F36" s="283"/>
      <c r="G36" s="283" t="s">
        <v>468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469</v>
      </c>
      <c r="F37" s="283"/>
      <c r="G37" s="283" t="s">
        <v>470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63</v>
      </c>
      <c r="F38" s="283"/>
      <c r="G38" s="283" t="s">
        <v>471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64</v>
      </c>
      <c r="F39" s="283"/>
      <c r="G39" s="283" t="s">
        <v>472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113</v>
      </c>
      <c r="F40" s="283"/>
      <c r="G40" s="283" t="s">
        <v>473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114</v>
      </c>
      <c r="F41" s="283"/>
      <c r="G41" s="283" t="s">
        <v>474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475</v>
      </c>
      <c r="F42" s="283"/>
      <c r="G42" s="283" t="s">
        <v>476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477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478</v>
      </c>
      <c r="F44" s="283"/>
      <c r="G44" s="283" t="s">
        <v>479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116</v>
      </c>
      <c r="F45" s="283"/>
      <c r="G45" s="283" t="s">
        <v>480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481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482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483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484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485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486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487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488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489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490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491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492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493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494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495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496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497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498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499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500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501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502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503</v>
      </c>
      <c r="D76" s="301"/>
      <c r="E76" s="301"/>
      <c r="F76" s="301" t="s">
        <v>504</v>
      </c>
      <c r="G76" s="302"/>
      <c r="H76" s="301" t="s">
        <v>64</v>
      </c>
      <c r="I76" s="301" t="s">
        <v>67</v>
      </c>
      <c r="J76" s="301" t="s">
        <v>505</v>
      </c>
      <c r="K76" s="300"/>
    </row>
    <row r="77" s="1" customFormat="1" ht="17.25" customHeight="1">
      <c r="B77" s="298"/>
      <c r="C77" s="303" t="s">
        <v>506</v>
      </c>
      <c r="D77" s="303"/>
      <c r="E77" s="303"/>
      <c r="F77" s="304" t="s">
        <v>507</v>
      </c>
      <c r="G77" s="305"/>
      <c r="H77" s="303"/>
      <c r="I77" s="303"/>
      <c r="J77" s="303" t="s">
        <v>508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63</v>
      </c>
      <c r="D79" s="308"/>
      <c r="E79" s="308"/>
      <c r="F79" s="309" t="s">
        <v>509</v>
      </c>
      <c r="G79" s="310"/>
      <c r="H79" s="286" t="s">
        <v>510</v>
      </c>
      <c r="I79" s="286" t="s">
        <v>511</v>
      </c>
      <c r="J79" s="286">
        <v>20</v>
      </c>
      <c r="K79" s="300"/>
    </row>
    <row r="80" s="1" customFormat="1" ht="15" customHeight="1">
      <c r="B80" s="298"/>
      <c r="C80" s="286" t="s">
        <v>512</v>
      </c>
      <c r="D80" s="286"/>
      <c r="E80" s="286"/>
      <c r="F80" s="309" t="s">
        <v>509</v>
      </c>
      <c r="G80" s="310"/>
      <c r="H80" s="286" t="s">
        <v>513</v>
      </c>
      <c r="I80" s="286" t="s">
        <v>511</v>
      </c>
      <c r="J80" s="286">
        <v>120</v>
      </c>
      <c r="K80" s="300"/>
    </row>
    <row r="81" s="1" customFormat="1" ht="15" customHeight="1">
      <c r="B81" s="311"/>
      <c r="C81" s="286" t="s">
        <v>514</v>
      </c>
      <c r="D81" s="286"/>
      <c r="E81" s="286"/>
      <c r="F81" s="309" t="s">
        <v>515</v>
      </c>
      <c r="G81" s="310"/>
      <c r="H81" s="286" t="s">
        <v>516</v>
      </c>
      <c r="I81" s="286" t="s">
        <v>511</v>
      </c>
      <c r="J81" s="286">
        <v>50</v>
      </c>
      <c r="K81" s="300"/>
    </row>
    <row r="82" s="1" customFormat="1" ht="15" customHeight="1">
      <c r="B82" s="311"/>
      <c r="C82" s="286" t="s">
        <v>517</v>
      </c>
      <c r="D82" s="286"/>
      <c r="E82" s="286"/>
      <c r="F82" s="309" t="s">
        <v>509</v>
      </c>
      <c r="G82" s="310"/>
      <c r="H82" s="286" t="s">
        <v>518</v>
      </c>
      <c r="I82" s="286" t="s">
        <v>519</v>
      </c>
      <c r="J82" s="286"/>
      <c r="K82" s="300"/>
    </row>
    <row r="83" s="1" customFormat="1" ht="15" customHeight="1">
      <c r="B83" s="311"/>
      <c r="C83" s="312" t="s">
        <v>520</v>
      </c>
      <c r="D83" s="312"/>
      <c r="E83" s="312"/>
      <c r="F83" s="313" t="s">
        <v>515</v>
      </c>
      <c r="G83" s="312"/>
      <c r="H83" s="312" t="s">
        <v>521</v>
      </c>
      <c r="I83" s="312" t="s">
        <v>511</v>
      </c>
      <c r="J83" s="312">
        <v>15</v>
      </c>
      <c r="K83" s="300"/>
    </row>
    <row r="84" s="1" customFormat="1" ht="15" customHeight="1">
      <c r="B84" s="311"/>
      <c r="C84" s="312" t="s">
        <v>522</v>
      </c>
      <c r="D84" s="312"/>
      <c r="E84" s="312"/>
      <c r="F84" s="313" t="s">
        <v>515</v>
      </c>
      <c r="G84" s="312"/>
      <c r="H84" s="312" t="s">
        <v>523</v>
      </c>
      <c r="I84" s="312" t="s">
        <v>511</v>
      </c>
      <c r="J84" s="312">
        <v>15</v>
      </c>
      <c r="K84" s="300"/>
    </row>
    <row r="85" s="1" customFormat="1" ht="15" customHeight="1">
      <c r="B85" s="311"/>
      <c r="C85" s="312" t="s">
        <v>524</v>
      </c>
      <c r="D85" s="312"/>
      <c r="E85" s="312"/>
      <c r="F85" s="313" t="s">
        <v>515</v>
      </c>
      <c r="G85" s="312"/>
      <c r="H85" s="312" t="s">
        <v>525</v>
      </c>
      <c r="I85" s="312" t="s">
        <v>511</v>
      </c>
      <c r="J85" s="312">
        <v>20</v>
      </c>
      <c r="K85" s="300"/>
    </row>
    <row r="86" s="1" customFormat="1" ht="15" customHeight="1">
      <c r="B86" s="311"/>
      <c r="C86" s="312" t="s">
        <v>526</v>
      </c>
      <c r="D86" s="312"/>
      <c r="E86" s="312"/>
      <c r="F86" s="313" t="s">
        <v>515</v>
      </c>
      <c r="G86" s="312"/>
      <c r="H86" s="312" t="s">
        <v>527</v>
      </c>
      <c r="I86" s="312" t="s">
        <v>511</v>
      </c>
      <c r="J86" s="312">
        <v>20</v>
      </c>
      <c r="K86" s="300"/>
    </row>
    <row r="87" s="1" customFormat="1" ht="15" customHeight="1">
      <c r="B87" s="311"/>
      <c r="C87" s="286" t="s">
        <v>528</v>
      </c>
      <c r="D87" s="286"/>
      <c r="E87" s="286"/>
      <c r="F87" s="309" t="s">
        <v>515</v>
      </c>
      <c r="G87" s="310"/>
      <c r="H87" s="286" t="s">
        <v>529</v>
      </c>
      <c r="I87" s="286" t="s">
        <v>511</v>
      </c>
      <c r="J87" s="286">
        <v>50</v>
      </c>
      <c r="K87" s="300"/>
    </row>
    <row r="88" s="1" customFormat="1" ht="15" customHeight="1">
      <c r="B88" s="311"/>
      <c r="C88" s="286" t="s">
        <v>530</v>
      </c>
      <c r="D88" s="286"/>
      <c r="E88" s="286"/>
      <c r="F88" s="309" t="s">
        <v>515</v>
      </c>
      <c r="G88" s="310"/>
      <c r="H88" s="286" t="s">
        <v>531</v>
      </c>
      <c r="I88" s="286" t="s">
        <v>511</v>
      </c>
      <c r="J88" s="286">
        <v>20</v>
      </c>
      <c r="K88" s="300"/>
    </row>
    <row r="89" s="1" customFormat="1" ht="15" customHeight="1">
      <c r="B89" s="311"/>
      <c r="C89" s="286" t="s">
        <v>532</v>
      </c>
      <c r="D89" s="286"/>
      <c r="E89" s="286"/>
      <c r="F89" s="309" t="s">
        <v>515</v>
      </c>
      <c r="G89" s="310"/>
      <c r="H89" s="286" t="s">
        <v>533</v>
      </c>
      <c r="I89" s="286" t="s">
        <v>511</v>
      </c>
      <c r="J89" s="286">
        <v>20</v>
      </c>
      <c r="K89" s="300"/>
    </row>
    <row r="90" s="1" customFormat="1" ht="15" customHeight="1">
      <c r="B90" s="311"/>
      <c r="C90" s="286" t="s">
        <v>534</v>
      </c>
      <c r="D90" s="286"/>
      <c r="E90" s="286"/>
      <c r="F90" s="309" t="s">
        <v>515</v>
      </c>
      <c r="G90" s="310"/>
      <c r="H90" s="286" t="s">
        <v>535</v>
      </c>
      <c r="I90" s="286" t="s">
        <v>511</v>
      </c>
      <c r="J90" s="286">
        <v>50</v>
      </c>
      <c r="K90" s="300"/>
    </row>
    <row r="91" s="1" customFormat="1" ht="15" customHeight="1">
      <c r="B91" s="311"/>
      <c r="C91" s="286" t="s">
        <v>536</v>
      </c>
      <c r="D91" s="286"/>
      <c r="E91" s="286"/>
      <c r="F91" s="309" t="s">
        <v>515</v>
      </c>
      <c r="G91" s="310"/>
      <c r="H91" s="286" t="s">
        <v>536</v>
      </c>
      <c r="I91" s="286" t="s">
        <v>511</v>
      </c>
      <c r="J91" s="286">
        <v>50</v>
      </c>
      <c r="K91" s="300"/>
    </row>
    <row r="92" s="1" customFormat="1" ht="15" customHeight="1">
      <c r="B92" s="311"/>
      <c r="C92" s="286" t="s">
        <v>537</v>
      </c>
      <c r="D92" s="286"/>
      <c r="E92" s="286"/>
      <c r="F92" s="309" t="s">
        <v>515</v>
      </c>
      <c r="G92" s="310"/>
      <c r="H92" s="286" t="s">
        <v>538</v>
      </c>
      <c r="I92" s="286" t="s">
        <v>511</v>
      </c>
      <c r="J92" s="286">
        <v>255</v>
      </c>
      <c r="K92" s="300"/>
    </row>
    <row r="93" s="1" customFormat="1" ht="15" customHeight="1">
      <c r="B93" s="311"/>
      <c r="C93" s="286" t="s">
        <v>539</v>
      </c>
      <c r="D93" s="286"/>
      <c r="E93" s="286"/>
      <c r="F93" s="309" t="s">
        <v>509</v>
      </c>
      <c r="G93" s="310"/>
      <c r="H93" s="286" t="s">
        <v>540</v>
      </c>
      <c r="I93" s="286" t="s">
        <v>541</v>
      </c>
      <c r="J93" s="286"/>
      <c r="K93" s="300"/>
    </row>
    <row r="94" s="1" customFormat="1" ht="15" customHeight="1">
      <c r="B94" s="311"/>
      <c r="C94" s="286" t="s">
        <v>542</v>
      </c>
      <c r="D94" s="286"/>
      <c r="E94" s="286"/>
      <c r="F94" s="309" t="s">
        <v>509</v>
      </c>
      <c r="G94" s="310"/>
      <c r="H94" s="286" t="s">
        <v>543</v>
      </c>
      <c r="I94" s="286" t="s">
        <v>544</v>
      </c>
      <c r="J94" s="286"/>
      <c r="K94" s="300"/>
    </row>
    <row r="95" s="1" customFormat="1" ht="15" customHeight="1">
      <c r="B95" s="311"/>
      <c r="C95" s="286" t="s">
        <v>545</v>
      </c>
      <c r="D95" s="286"/>
      <c r="E95" s="286"/>
      <c r="F95" s="309" t="s">
        <v>509</v>
      </c>
      <c r="G95" s="310"/>
      <c r="H95" s="286" t="s">
        <v>545</v>
      </c>
      <c r="I95" s="286" t="s">
        <v>544</v>
      </c>
      <c r="J95" s="286"/>
      <c r="K95" s="300"/>
    </row>
    <row r="96" s="1" customFormat="1" ht="15" customHeight="1">
      <c r="B96" s="311"/>
      <c r="C96" s="286" t="s">
        <v>48</v>
      </c>
      <c r="D96" s="286"/>
      <c r="E96" s="286"/>
      <c r="F96" s="309" t="s">
        <v>509</v>
      </c>
      <c r="G96" s="310"/>
      <c r="H96" s="286" t="s">
        <v>546</v>
      </c>
      <c r="I96" s="286" t="s">
        <v>544</v>
      </c>
      <c r="J96" s="286"/>
      <c r="K96" s="300"/>
    </row>
    <row r="97" s="1" customFormat="1" ht="15" customHeight="1">
      <c r="B97" s="311"/>
      <c r="C97" s="286" t="s">
        <v>58</v>
      </c>
      <c r="D97" s="286"/>
      <c r="E97" s="286"/>
      <c r="F97" s="309" t="s">
        <v>509</v>
      </c>
      <c r="G97" s="310"/>
      <c r="H97" s="286" t="s">
        <v>547</v>
      </c>
      <c r="I97" s="286" t="s">
        <v>544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548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503</v>
      </c>
      <c r="D103" s="301"/>
      <c r="E103" s="301"/>
      <c r="F103" s="301" t="s">
        <v>504</v>
      </c>
      <c r="G103" s="302"/>
      <c r="H103" s="301" t="s">
        <v>64</v>
      </c>
      <c r="I103" s="301" t="s">
        <v>67</v>
      </c>
      <c r="J103" s="301" t="s">
        <v>505</v>
      </c>
      <c r="K103" s="300"/>
    </row>
    <row r="104" s="1" customFormat="1" ht="17.25" customHeight="1">
      <c r="B104" s="298"/>
      <c r="C104" s="303" t="s">
        <v>506</v>
      </c>
      <c r="D104" s="303"/>
      <c r="E104" s="303"/>
      <c r="F104" s="304" t="s">
        <v>507</v>
      </c>
      <c r="G104" s="305"/>
      <c r="H104" s="303"/>
      <c r="I104" s="303"/>
      <c r="J104" s="303" t="s">
        <v>508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63</v>
      </c>
      <c r="D106" s="308"/>
      <c r="E106" s="308"/>
      <c r="F106" s="309" t="s">
        <v>509</v>
      </c>
      <c r="G106" s="286"/>
      <c r="H106" s="286" t="s">
        <v>549</v>
      </c>
      <c r="I106" s="286" t="s">
        <v>511</v>
      </c>
      <c r="J106" s="286">
        <v>20</v>
      </c>
      <c r="K106" s="300"/>
    </row>
    <row r="107" s="1" customFormat="1" ht="15" customHeight="1">
      <c r="B107" s="298"/>
      <c r="C107" s="286" t="s">
        <v>512</v>
      </c>
      <c r="D107" s="286"/>
      <c r="E107" s="286"/>
      <c r="F107" s="309" t="s">
        <v>509</v>
      </c>
      <c r="G107" s="286"/>
      <c r="H107" s="286" t="s">
        <v>549</v>
      </c>
      <c r="I107" s="286" t="s">
        <v>511</v>
      </c>
      <c r="J107" s="286">
        <v>120</v>
      </c>
      <c r="K107" s="300"/>
    </row>
    <row r="108" s="1" customFormat="1" ht="15" customHeight="1">
      <c r="B108" s="311"/>
      <c r="C108" s="286" t="s">
        <v>514</v>
      </c>
      <c r="D108" s="286"/>
      <c r="E108" s="286"/>
      <c r="F108" s="309" t="s">
        <v>515</v>
      </c>
      <c r="G108" s="286"/>
      <c r="H108" s="286" t="s">
        <v>549</v>
      </c>
      <c r="I108" s="286" t="s">
        <v>511</v>
      </c>
      <c r="J108" s="286">
        <v>50</v>
      </c>
      <c r="K108" s="300"/>
    </row>
    <row r="109" s="1" customFormat="1" ht="15" customHeight="1">
      <c r="B109" s="311"/>
      <c r="C109" s="286" t="s">
        <v>517</v>
      </c>
      <c r="D109" s="286"/>
      <c r="E109" s="286"/>
      <c r="F109" s="309" t="s">
        <v>509</v>
      </c>
      <c r="G109" s="286"/>
      <c r="H109" s="286" t="s">
        <v>549</v>
      </c>
      <c r="I109" s="286" t="s">
        <v>519</v>
      </c>
      <c r="J109" s="286"/>
      <c r="K109" s="300"/>
    </row>
    <row r="110" s="1" customFormat="1" ht="15" customHeight="1">
      <c r="B110" s="311"/>
      <c r="C110" s="286" t="s">
        <v>528</v>
      </c>
      <c r="D110" s="286"/>
      <c r="E110" s="286"/>
      <c r="F110" s="309" t="s">
        <v>515</v>
      </c>
      <c r="G110" s="286"/>
      <c r="H110" s="286" t="s">
        <v>549</v>
      </c>
      <c r="I110" s="286" t="s">
        <v>511</v>
      </c>
      <c r="J110" s="286">
        <v>50</v>
      </c>
      <c r="K110" s="300"/>
    </row>
    <row r="111" s="1" customFormat="1" ht="15" customHeight="1">
      <c r="B111" s="311"/>
      <c r="C111" s="286" t="s">
        <v>536</v>
      </c>
      <c r="D111" s="286"/>
      <c r="E111" s="286"/>
      <c r="F111" s="309" t="s">
        <v>515</v>
      </c>
      <c r="G111" s="286"/>
      <c r="H111" s="286" t="s">
        <v>549</v>
      </c>
      <c r="I111" s="286" t="s">
        <v>511</v>
      </c>
      <c r="J111" s="286">
        <v>50</v>
      </c>
      <c r="K111" s="300"/>
    </row>
    <row r="112" s="1" customFormat="1" ht="15" customHeight="1">
      <c r="B112" s="311"/>
      <c r="C112" s="286" t="s">
        <v>534</v>
      </c>
      <c r="D112" s="286"/>
      <c r="E112" s="286"/>
      <c r="F112" s="309" t="s">
        <v>515</v>
      </c>
      <c r="G112" s="286"/>
      <c r="H112" s="286" t="s">
        <v>549</v>
      </c>
      <c r="I112" s="286" t="s">
        <v>511</v>
      </c>
      <c r="J112" s="286">
        <v>50</v>
      </c>
      <c r="K112" s="300"/>
    </row>
    <row r="113" s="1" customFormat="1" ht="15" customHeight="1">
      <c r="B113" s="311"/>
      <c r="C113" s="286" t="s">
        <v>63</v>
      </c>
      <c r="D113" s="286"/>
      <c r="E113" s="286"/>
      <c r="F113" s="309" t="s">
        <v>509</v>
      </c>
      <c r="G113" s="286"/>
      <c r="H113" s="286" t="s">
        <v>550</v>
      </c>
      <c r="I113" s="286" t="s">
        <v>511</v>
      </c>
      <c r="J113" s="286">
        <v>20</v>
      </c>
      <c r="K113" s="300"/>
    </row>
    <row r="114" s="1" customFormat="1" ht="15" customHeight="1">
      <c r="B114" s="311"/>
      <c r="C114" s="286" t="s">
        <v>551</v>
      </c>
      <c r="D114" s="286"/>
      <c r="E114" s="286"/>
      <c r="F114" s="309" t="s">
        <v>509</v>
      </c>
      <c r="G114" s="286"/>
      <c r="H114" s="286" t="s">
        <v>552</v>
      </c>
      <c r="I114" s="286" t="s">
        <v>511</v>
      </c>
      <c r="J114" s="286">
        <v>120</v>
      </c>
      <c r="K114" s="300"/>
    </row>
    <row r="115" s="1" customFormat="1" ht="15" customHeight="1">
      <c r="B115" s="311"/>
      <c r="C115" s="286" t="s">
        <v>48</v>
      </c>
      <c r="D115" s="286"/>
      <c r="E115" s="286"/>
      <c r="F115" s="309" t="s">
        <v>509</v>
      </c>
      <c r="G115" s="286"/>
      <c r="H115" s="286" t="s">
        <v>553</v>
      </c>
      <c r="I115" s="286" t="s">
        <v>544</v>
      </c>
      <c r="J115" s="286"/>
      <c r="K115" s="300"/>
    </row>
    <row r="116" s="1" customFormat="1" ht="15" customHeight="1">
      <c r="B116" s="311"/>
      <c r="C116" s="286" t="s">
        <v>58</v>
      </c>
      <c r="D116" s="286"/>
      <c r="E116" s="286"/>
      <c r="F116" s="309" t="s">
        <v>509</v>
      </c>
      <c r="G116" s="286"/>
      <c r="H116" s="286" t="s">
        <v>554</v>
      </c>
      <c r="I116" s="286" t="s">
        <v>544</v>
      </c>
      <c r="J116" s="286"/>
      <c r="K116" s="300"/>
    </row>
    <row r="117" s="1" customFormat="1" ht="15" customHeight="1">
      <c r="B117" s="311"/>
      <c r="C117" s="286" t="s">
        <v>67</v>
      </c>
      <c r="D117" s="286"/>
      <c r="E117" s="286"/>
      <c r="F117" s="309" t="s">
        <v>509</v>
      </c>
      <c r="G117" s="286"/>
      <c r="H117" s="286" t="s">
        <v>555</v>
      </c>
      <c r="I117" s="286" t="s">
        <v>556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557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503</v>
      </c>
      <c r="D123" s="301"/>
      <c r="E123" s="301"/>
      <c r="F123" s="301" t="s">
        <v>504</v>
      </c>
      <c r="G123" s="302"/>
      <c r="H123" s="301" t="s">
        <v>64</v>
      </c>
      <c r="I123" s="301" t="s">
        <v>67</v>
      </c>
      <c r="J123" s="301" t="s">
        <v>505</v>
      </c>
      <c r="K123" s="330"/>
    </row>
    <row r="124" s="1" customFormat="1" ht="17.25" customHeight="1">
      <c r="B124" s="329"/>
      <c r="C124" s="303" t="s">
        <v>506</v>
      </c>
      <c r="D124" s="303"/>
      <c r="E124" s="303"/>
      <c r="F124" s="304" t="s">
        <v>507</v>
      </c>
      <c r="G124" s="305"/>
      <c r="H124" s="303"/>
      <c r="I124" s="303"/>
      <c r="J124" s="303" t="s">
        <v>508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512</v>
      </c>
      <c r="D126" s="308"/>
      <c r="E126" s="308"/>
      <c r="F126" s="309" t="s">
        <v>509</v>
      </c>
      <c r="G126" s="286"/>
      <c r="H126" s="286" t="s">
        <v>549</v>
      </c>
      <c r="I126" s="286" t="s">
        <v>511</v>
      </c>
      <c r="J126" s="286">
        <v>120</v>
      </c>
      <c r="K126" s="334"/>
    </row>
    <row r="127" s="1" customFormat="1" ht="15" customHeight="1">
      <c r="B127" s="331"/>
      <c r="C127" s="286" t="s">
        <v>558</v>
      </c>
      <c r="D127" s="286"/>
      <c r="E127" s="286"/>
      <c r="F127" s="309" t="s">
        <v>509</v>
      </c>
      <c r="G127" s="286"/>
      <c r="H127" s="286" t="s">
        <v>559</v>
      </c>
      <c r="I127" s="286" t="s">
        <v>511</v>
      </c>
      <c r="J127" s="286" t="s">
        <v>560</v>
      </c>
      <c r="K127" s="334"/>
    </row>
    <row r="128" s="1" customFormat="1" ht="15" customHeight="1">
      <c r="B128" s="331"/>
      <c r="C128" s="286" t="s">
        <v>457</v>
      </c>
      <c r="D128" s="286"/>
      <c r="E128" s="286"/>
      <c r="F128" s="309" t="s">
        <v>509</v>
      </c>
      <c r="G128" s="286"/>
      <c r="H128" s="286" t="s">
        <v>561</v>
      </c>
      <c r="I128" s="286" t="s">
        <v>511</v>
      </c>
      <c r="J128" s="286" t="s">
        <v>560</v>
      </c>
      <c r="K128" s="334"/>
    </row>
    <row r="129" s="1" customFormat="1" ht="15" customHeight="1">
      <c r="B129" s="331"/>
      <c r="C129" s="286" t="s">
        <v>520</v>
      </c>
      <c r="D129" s="286"/>
      <c r="E129" s="286"/>
      <c r="F129" s="309" t="s">
        <v>515</v>
      </c>
      <c r="G129" s="286"/>
      <c r="H129" s="286" t="s">
        <v>521</v>
      </c>
      <c r="I129" s="286" t="s">
        <v>511</v>
      </c>
      <c r="J129" s="286">
        <v>15</v>
      </c>
      <c r="K129" s="334"/>
    </row>
    <row r="130" s="1" customFormat="1" ht="15" customHeight="1">
      <c r="B130" s="331"/>
      <c r="C130" s="312" t="s">
        <v>522</v>
      </c>
      <c r="D130" s="312"/>
      <c r="E130" s="312"/>
      <c r="F130" s="313" t="s">
        <v>515</v>
      </c>
      <c r="G130" s="312"/>
      <c r="H130" s="312" t="s">
        <v>523</v>
      </c>
      <c r="I130" s="312" t="s">
        <v>511</v>
      </c>
      <c r="J130" s="312">
        <v>15</v>
      </c>
      <c r="K130" s="334"/>
    </row>
    <row r="131" s="1" customFormat="1" ht="15" customHeight="1">
      <c r="B131" s="331"/>
      <c r="C131" s="312" t="s">
        <v>524</v>
      </c>
      <c r="D131" s="312"/>
      <c r="E131" s="312"/>
      <c r="F131" s="313" t="s">
        <v>515</v>
      </c>
      <c r="G131" s="312"/>
      <c r="H131" s="312" t="s">
        <v>525</v>
      </c>
      <c r="I131" s="312" t="s">
        <v>511</v>
      </c>
      <c r="J131" s="312">
        <v>20</v>
      </c>
      <c r="K131" s="334"/>
    </row>
    <row r="132" s="1" customFormat="1" ht="15" customHeight="1">
      <c r="B132" s="331"/>
      <c r="C132" s="312" t="s">
        <v>526</v>
      </c>
      <c r="D132" s="312"/>
      <c r="E132" s="312"/>
      <c r="F132" s="313" t="s">
        <v>515</v>
      </c>
      <c r="G132" s="312"/>
      <c r="H132" s="312" t="s">
        <v>527</v>
      </c>
      <c r="I132" s="312" t="s">
        <v>511</v>
      </c>
      <c r="J132" s="312">
        <v>20</v>
      </c>
      <c r="K132" s="334"/>
    </row>
    <row r="133" s="1" customFormat="1" ht="15" customHeight="1">
      <c r="B133" s="331"/>
      <c r="C133" s="286" t="s">
        <v>514</v>
      </c>
      <c r="D133" s="286"/>
      <c r="E133" s="286"/>
      <c r="F133" s="309" t="s">
        <v>515</v>
      </c>
      <c r="G133" s="286"/>
      <c r="H133" s="286" t="s">
        <v>549</v>
      </c>
      <c r="I133" s="286" t="s">
        <v>511</v>
      </c>
      <c r="J133" s="286">
        <v>50</v>
      </c>
      <c r="K133" s="334"/>
    </row>
    <row r="134" s="1" customFormat="1" ht="15" customHeight="1">
      <c r="B134" s="331"/>
      <c r="C134" s="286" t="s">
        <v>528</v>
      </c>
      <c r="D134" s="286"/>
      <c r="E134" s="286"/>
      <c r="F134" s="309" t="s">
        <v>515</v>
      </c>
      <c r="G134" s="286"/>
      <c r="H134" s="286" t="s">
        <v>549</v>
      </c>
      <c r="I134" s="286" t="s">
        <v>511</v>
      </c>
      <c r="J134" s="286">
        <v>50</v>
      </c>
      <c r="K134" s="334"/>
    </row>
    <row r="135" s="1" customFormat="1" ht="15" customHeight="1">
      <c r="B135" s="331"/>
      <c r="C135" s="286" t="s">
        <v>534</v>
      </c>
      <c r="D135" s="286"/>
      <c r="E135" s="286"/>
      <c r="F135" s="309" t="s">
        <v>515</v>
      </c>
      <c r="G135" s="286"/>
      <c r="H135" s="286" t="s">
        <v>549</v>
      </c>
      <c r="I135" s="286" t="s">
        <v>511</v>
      </c>
      <c r="J135" s="286">
        <v>50</v>
      </c>
      <c r="K135" s="334"/>
    </row>
    <row r="136" s="1" customFormat="1" ht="15" customHeight="1">
      <c r="B136" s="331"/>
      <c r="C136" s="286" t="s">
        <v>536</v>
      </c>
      <c r="D136" s="286"/>
      <c r="E136" s="286"/>
      <c r="F136" s="309" t="s">
        <v>515</v>
      </c>
      <c r="G136" s="286"/>
      <c r="H136" s="286" t="s">
        <v>549</v>
      </c>
      <c r="I136" s="286" t="s">
        <v>511</v>
      </c>
      <c r="J136" s="286">
        <v>50</v>
      </c>
      <c r="K136" s="334"/>
    </row>
    <row r="137" s="1" customFormat="1" ht="15" customHeight="1">
      <c r="B137" s="331"/>
      <c r="C137" s="286" t="s">
        <v>537</v>
      </c>
      <c r="D137" s="286"/>
      <c r="E137" s="286"/>
      <c r="F137" s="309" t="s">
        <v>515</v>
      </c>
      <c r="G137" s="286"/>
      <c r="H137" s="286" t="s">
        <v>562</v>
      </c>
      <c r="I137" s="286" t="s">
        <v>511</v>
      </c>
      <c r="J137" s="286">
        <v>255</v>
      </c>
      <c r="K137" s="334"/>
    </row>
    <row r="138" s="1" customFormat="1" ht="15" customHeight="1">
      <c r="B138" s="331"/>
      <c r="C138" s="286" t="s">
        <v>539</v>
      </c>
      <c r="D138" s="286"/>
      <c r="E138" s="286"/>
      <c r="F138" s="309" t="s">
        <v>509</v>
      </c>
      <c r="G138" s="286"/>
      <c r="H138" s="286" t="s">
        <v>563</v>
      </c>
      <c r="I138" s="286" t="s">
        <v>541</v>
      </c>
      <c r="J138" s="286"/>
      <c r="K138" s="334"/>
    </row>
    <row r="139" s="1" customFormat="1" ht="15" customHeight="1">
      <c r="B139" s="331"/>
      <c r="C139" s="286" t="s">
        <v>542</v>
      </c>
      <c r="D139" s="286"/>
      <c r="E139" s="286"/>
      <c r="F139" s="309" t="s">
        <v>509</v>
      </c>
      <c r="G139" s="286"/>
      <c r="H139" s="286" t="s">
        <v>564</v>
      </c>
      <c r="I139" s="286" t="s">
        <v>544</v>
      </c>
      <c r="J139" s="286"/>
      <c r="K139" s="334"/>
    </row>
    <row r="140" s="1" customFormat="1" ht="15" customHeight="1">
      <c r="B140" s="331"/>
      <c r="C140" s="286" t="s">
        <v>545</v>
      </c>
      <c r="D140" s="286"/>
      <c r="E140" s="286"/>
      <c r="F140" s="309" t="s">
        <v>509</v>
      </c>
      <c r="G140" s="286"/>
      <c r="H140" s="286" t="s">
        <v>545</v>
      </c>
      <c r="I140" s="286" t="s">
        <v>544</v>
      </c>
      <c r="J140" s="286"/>
      <c r="K140" s="334"/>
    </row>
    <row r="141" s="1" customFormat="1" ht="15" customHeight="1">
      <c r="B141" s="331"/>
      <c r="C141" s="286" t="s">
        <v>48</v>
      </c>
      <c r="D141" s="286"/>
      <c r="E141" s="286"/>
      <c r="F141" s="309" t="s">
        <v>509</v>
      </c>
      <c r="G141" s="286"/>
      <c r="H141" s="286" t="s">
        <v>565</v>
      </c>
      <c r="I141" s="286" t="s">
        <v>544</v>
      </c>
      <c r="J141" s="286"/>
      <c r="K141" s="334"/>
    </row>
    <row r="142" s="1" customFormat="1" ht="15" customHeight="1">
      <c r="B142" s="331"/>
      <c r="C142" s="286" t="s">
        <v>566</v>
      </c>
      <c r="D142" s="286"/>
      <c r="E142" s="286"/>
      <c r="F142" s="309" t="s">
        <v>509</v>
      </c>
      <c r="G142" s="286"/>
      <c r="H142" s="286" t="s">
        <v>567</v>
      </c>
      <c r="I142" s="286" t="s">
        <v>544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568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503</v>
      </c>
      <c r="D148" s="301"/>
      <c r="E148" s="301"/>
      <c r="F148" s="301" t="s">
        <v>504</v>
      </c>
      <c r="G148" s="302"/>
      <c r="H148" s="301" t="s">
        <v>64</v>
      </c>
      <c r="I148" s="301" t="s">
        <v>67</v>
      </c>
      <c r="J148" s="301" t="s">
        <v>505</v>
      </c>
      <c r="K148" s="300"/>
    </row>
    <row r="149" s="1" customFormat="1" ht="17.25" customHeight="1">
      <c r="B149" s="298"/>
      <c r="C149" s="303" t="s">
        <v>506</v>
      </c>
      <c r="D149" s="303"/>
      <c r="E149" s="303"/>
      <c r="F149" s="304" t="s">
        <v>507</v>
      </c>
      <c r="G149" s="305"/>
      <c r="H149" s="303"/>
      <c r="I149" s="303"/>
      <c r="J149" s="303" t="s">
        <v>508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512</v>
      </c>
      <c r="D151" s="286"/>
      <c r="E151" s="286"/>
      <c r="F151" s="339" t="s">
        <v>509</v>
      </c>
      <c r="G151" s="286"/>
      <c r="H151" s="338" t="s">
        <v>549</v>
      </c>
      <c r="I151" s="338" t="s">
        <v>511</v>
      </c>
      <c r="J151" s="338">
        <v>120</v>
      </c>
      <c r="K151" s="334"/>
    </row>
    <row r="152" s="1" customFormat="1" ht="15" customHeight="1">
      <c r="B152" s="311"/>
      <c r="C152" s="338" t="s">
        <v>558</v>
      </c>
      <c r="D152" s="286"/>
      <c r="E152" s="286"/>
      <c r="F152" s="339" t="s">
        <v>509</v>
      </c>
      <c r="G152" s="286"/>
      <c r="H152" s="338" t="s">
        <v>569</v>
      </c>
      <c r="I152" s="338" t="s">
        <v>511</v>
      </c>
      <c r="J152" s="338" t="s">
        <v>560</v>
      </c>
      <c r="K152" s="334"/>
    </row>
    <row r="153" s="1" customFormat="1" ht="15" customHeight="1">
      <c r="B153" s="311"/>
      <c r="C153" s="338" t="s">
        <v>457</v>
      </c>
      <c r="D153" s="286"/>
      <c r="E153" s="286"/>
      <c r="F153" s="339" t="s">
        <v>509</v>
      </c>
      <c r="G153" s="286"/>
      <c r="H153" s="338" t="s">
        <v>570</v>
      </c>
      <c r="I153" s="338" t="s">
        <v>511</v>
      </c>
      <c r="J153" s="338" t="s">
        <v>560</v>
      </c>
      <c r="K153" s="334"/>
    </row>
    <row r="154" s="1" customFormat="1" ht="15" customHeight="1">
      <c r="B154" s="311"/>
      <c r="C154" s="338" t="s">
        <v>514</v>
      </c>
      <c r="D154" s="286"/>
      <c r="E154" s="286"/>
      <c r="F154" s="339" t="s">
        <v>515</v>
      </c>
      <c r="G154" s="286"/>
      <c r="H154" s="338" t="s">
        <v>549</v>
      </c>
      <c r="I154" s="338" t="s">
        <v>511</v>
      </c>
      <c r="J154" s="338">
        <v>50</v>
      </c>
      <c r="K154" s="334"/>
    </row>
    <row r="155" s="1" customFormat="1" ht="15" customHeight="1">
      <c r="B155" s="311"/>
      <c r="C155" s="338" t="s">
        <v>517</v>
      </c>
      <c r="D155" s="286"/>
      <c r="E155" s="286"/>
      <c r="F155" s="339" t="s">
        <v>509</v>
      </c>
      <c r="G155" s="286"/>
      <c r="H155" s="338" t="s">
        <v>549</v>
      </c>
      <c r="I155" s="338" t="s">
        <v>519</v>
      </c>
      <c r="J155" s="338"/>
      <c r="K155" s="334"/>
    </row>
    <row r="156" s="1" customFormat="1" ht="15" customHeight="1">
      <c r="B156" s="311"/>
      <c r="C156" s="338" t="s">
        <v>528</v>
      </c>
      <c r="D156" s="286"/>
      <c r="E156" s="286"/>
      <c r="F156" s="339" t="s">
        <v>515</v>
      </c>
      <c r="G156" s="286"/>
      <c r="H156" s="338" t="s">
        <v>549</v>
      </c>
      <c r="I156" s="338" t="s">
        <v>511</v>
      </c>
      <c r="J156" s="338">
        <v>50</v>
      </c>
      <c r="K156" s="334"/>
    </row>
    <row r="157" s="1" customFormat="1" ht="15" customHeight="1">
      <c r="B157" s="311"/>
      <c r="C157" s="338" t="s">
        <v>536</v>
      </c>
      <c r="D157" s="286"/>
      <c r="E157" s="286"/>
      <c r="F157" s="339" t="s">
        <v>515</v>
      </c>
      <c r="G157" s="286"/>
      <c r="H157" s="338" t="s">
        <v>549</v>
      </c>
      <c r="I157" s="338" t="s">
        <v>511</v>
      </c>
      <c r="J157" s="338">
        <v>50</v>
      </c>
      <c r="K157" s="334"/>
    </row>
    <row r="158" s="1" customFormat="1" ht="15" customHeight="1">
      <c r="B158" s="311"/>
      <c r="C158" s="338" t="s">
        <v>534</v>
      </c>
      <c r="D158" s="286"/>
      <c r="E158" s="286"/>
      <c r="F158" s="339" t="s">
        <v>515</v>
      </c>
      <c r="G158" s="286"/>
      <c r="H158" s="338" t="s">
        <v>549</v>
      </c>
      <c r="I158" s="338" t="s">
        <v>511</v>
      </c>
      <c r="J158" s="338">
        <v>50</v>
      </c>
      <c r="K158" s="334"/>
    </row>
    <row r="159" s="1" customFormat="1" ht="15" customHeight="1">
      <c r="B159" s="311"/>
      <c r="C159" s="338" t="s">
        <v>100</v>
      </c>
      <c r="D159" s="286"/>
      <c r="E159" s="286"/>
      <c r="F159" s="339" t="s">
        <v>509</v>
      </c>
      <c r="G159" s="286"/>
      <c r="H159" s="338" t="s">
        <v>571</v>
      </c>
      <c r="I159" s="338" t="s">
        <v>511</v>
      </c>
      <c r="J159" s="338" t="s">
        <v>572</v>
      </c>
      <c r="K159" s="334"/>
    </row>
    <row r="160" s="1" customFormat="1" ht="15" customHeight="1">
      <c r="B160" s="311"/>
      <c r="C160" s="338" t="s">
        <v>573</v>
      </c>
      <c r="D160" s="286"/>
      <c r="E160" s="286"/>
      <c r="F160" s="339" t="s">
        <v>509</v>
      </c>
      <c r="G160" s="286"/>
      <c r="H160" s="338" t="s">
        <v>574</v>
      </c>
      <c r="I160" s="338" t="s">
        <v>544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575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503</v>
      </c>
      <c r="D166" s="301"/>
      <c r="E166" s="301"/>
      <c r="F166" s="301" t="s">
        <v>504</v>
      </c>
      <c r="G166" s="343"/>
      <c r="H166" s="344" t="s">
        <v>64</v>
      </c>
      <c r="I166" s="344" t="s">
        <v>67</v>
      </c>
      <c r="J166" s="301" t="s">
        <v>505</v>
      </c>
      <c r="K166" s="278"/>
    </row>
    <row r="167" s="1" customFormat="1" ht="17.25" customHeight="1">
      <c r="B167" s="279"/>
      <c r="C167" s="303" t="s">
        <v>506</v>
      </c>
      <c r="D167" s="303"/>
      <c r="E167" s="303"/>
      <c r="F167" s="304" t="s">
        <v>507</v>
      </c>
      <c r="G167" s="345"/>
      <c r="H167" s="346"/>
      <c r="I167" s="346"/>
      <c r="J167" s="303" t="s">
        <v>508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512</v>
      </c>
      <c r="D169" s="286"/>
      <c r="E169" s="286"/>
      <c r="F169" s="309" t="s">
        <v>509</v>
      </c>
      <c r="G169" s="286"/>
      <c r="H169" s="286" t="s">
        <v>549</v>
      </c>
      <c r="I169" s="286" t="s">
        <v>511</v>
      </c>
      <c r="J169" s="286">
        <v>120</v>
      </c>
      <c r="K169" s="334"/>
    </row>
    <row r="170" s="1" customFormat="1" ht="15" customHeight="1">
      <c r="B170" s="311"/>
      <c r="C170" s="286" t="s">
        <v>558</v>
      </c>
      <c r="D170" s="286"/>
      <c r="E170" s="286"/>
      <c r="F170" s="309" t="s">
        <v>509</v>
      </c>
      <c r="G170" s="286"/>
      <c r="H170" s="286" t="s">
        <v>559</v>
      </c>
      <c r="I170" s="286" t="s">
        <v>511</v>
      </c>
      <c r="J170" s="286" t="s">
        <v>560</v>
      </c>
      <c r="K170" s="334"/>
    </row>
    <row r="171" s="1" customFormat="1" ht="15" customHeight="1">
      <c r="B171" s="311"/>
      <c r="C171" s="286" t="s">
        <v>457</v>
      </c>
      <c r="D171" s="286"/>
      <c r="E171" s="286"/>
      <c r="F171" s="309" t="s">
        <v>509</v>
      </c>
      <c r="G171" s="286"/>
      <c r="H171" s="286" t="s">
        <v>576</v>
      </c>
      <c r="I171" s="286" t="s">
        <v>511</v>
      </c>
      <c r="J171" s="286" t="s">
        <v>560</v>
      </c>
      <c r="K171" s="334"/>
    </row>
    <row r="172" s="1" customFormat="1" ht="15" customHeight="1">
      <c r="B172" s="311"/>
      <c r="C172" s="286" t="s">
        <v>514</v>
      </c>
      <c r="D172" s="286"/>
      <c r="E172" s="286"/>
      <c r="F172" s="309" t="s">
        <v>515</v>
      </c>
      <c r="G172" s="286"/>
      <c r="H172" s="286" t="s">
        <v>576</v>
      </c>
      <c r="I172" s="286" t="s">
        <v>511</v>
      </c>
      <c r="J172" s="286">
        <v>50</v>
      </c>
      <c r="K172" s="334"/>
    </row>
    <row r="173" s="1" customFormat="1" ht="15" customHeight="1">
      <c r="B173" s="311"/>
      <c r="C173" s="286" t="s">
        <v>517</v>
      </c>
      <c r="D173" s="286"/>
      <c r="E173" s="286"/>
      <c r="F173" s="309" t="s">
        <v>509</v>
      </c>
      <c r="G173" s="286"/>
      <c r="H173" s="286" t="s">
        <v>576</v>
      </c>
      <c r="I173" s="286" t="s">
        <v>519</v>
      </c>
      <c r="J173" s="286"/>
      <c r="K173" s="334"/>
    </row>
    <row r="174" s="1" customFormat="1" ht="15" customHeight="1">
      <c r="B174" s="311"/>
      <c r="C174" s="286" t="s">
        <v>528</v>
      </c>
      <c r="D174" s="286"/>
      <c r="E174" s="286"/>
      <c r="F174" s="309" t="s">
        <v>515</v>
      </c>
      <c r="G174" s="286"/>
      <c r="H174" s="286" t="s">
        <v>576</v>
      </c>
      <c r="I174" s="286" t="s">
        <v>511</v>
      </c>
      <c r="J174" s="286">
        <v>50</v>
      </c>
      <c r="K174" s="334"/>
    </row>
    <row r="175" s="1" customFormat="1" ht="15" customHeight="1">
      <c r="B175" s="311"/>
      <c r="C175" s="286" t="s">
        <v>536</v>
      </c>
      <c r="D175" s="286"/>
      <c r="E175" s="286"/>
      <c r="F175" s="309" t="s">
        <v>515</v>
      </c>
      <c r="G175" s="286"/>
      <c r="H175" s="286" t="s">
        <v>576</v>
      </c>
      <c r="I175" s="286" t="s">
        <v>511</v>
      </c>
      <c r="J175" s="286">
        <v>50</v>
      </c>
      <c r="K175" s="334"/>
    </row>
    <row r="176" s="1" customFormat="1" ht="15" customHeight="1">
      <c r="B176" s="311"/>
      <c r="C176" s="286" t="s">
        <v>534</v>
      </c>
      <c r="D176" s="286"/>
      <c r="E176" s="286"/>
      <c r="F176" s="309" t="s">
        <v>515</v>
      </c>
      <c r="G176" s="286"/>
      <c r="H176" s="286" t="s">
        <v>576</v>
      </c>
      <c r="I176" s="286" t="s">
        <v>511</v>
      </c>
      <c r="J176" s="286">
        <v>50</v>
      </c>
      <c r="K176" s="334"/>
    </row>
    <row r="177" s="1" customFormat="1" ht="15" customHeight="1">
      <c r="B177" s="311"/>
      <c r="C177" s="286" t="s">
        <v>112</v>
      </c>
      <c r="D177" s="286"/>
      <c r="E177" s="286"/>
      <c r="F177" s="309" t="s">
        <v>509</v>
      </c>
      <c r="G177" s="286"/>
      <c r="H177" s="286" t="s">
        <v>577</v>
      </c>
      <c r="I177" s="286" t="s">
        <v>578</v>
      </c>
      <c r="J177" s="286"/>
      <c r="K177" s="334"/>
    </row>
    <row r="178" s="1" customFormat="1" ht="15" customHeight="1">
      <c r="B178" s="311"/>
      <c r="C178" s="286" t="s">
        <v>67</v>
      </c>
      <c r="D178" s="286"/>
      <c r="E178" s="286"/>
      <c r="F178" s="309" t="s">
        <v>509</v>
      </c>
      <c r="G178" s="286"/>
      <c r="H178" s="286" t="s">
        <v>579</v>
      </c>
      <c r="I178" s="286" t="s">
        <v>580</v>
      </c>
      <c r="J178" s="286">
        <v>1</v>
      </c>
      <c r="K178" s="334"/>
    </row>
    <row r="179" s="1" customFormat="1" ht="15" customHeight="1">
      <c r="B179" s="311"/>
      <c r="C179" s="286" t="s">
        <v>63</v>
      </c>
      <c r="D179" s="286"/>
      <c r="E179" s="286"/>
      <c r="F179" s="309" t="s">
        <v>509</v>
      </c>
      <c r="G179" s="286"/>
      <c r="H179" s="286" t="s">
        <v>581</v>
      </c>
      <c r="I179" s="286" t="s">
        <v>511</v>
      </c>
      <c r="J179" s="286">
        <v>20</v>
      </c>
      <c r="K179" s="334"/>
    </row>
    <row r="180" s="1" customFormat="1" ht="15" customHeight="1">
      <c r="B180" s="311"/>
      <c r="C180" s="286" t="s">
        <v>64</v>
      </c>
      <c r="D180" s="286"/>
      <c r="E180" s="286"/>
      <c r="F180" s="309" t="s">
        <v>509</v>
      </c>
      <c r="G180" s="286"/>
      <c r="H180" s="286" t="s">
        <v>582</v>
      </c>
      <c r="I180" s="286" t="s">
        <v>511</v>
      </c>
      <c r="J180" s="286">
        <v>255</v>
      </c>
      <c r="K180" s="334"/>
    </row>
    <row r="181" s="1" customFormat="1" ht="15" customHeight="1">
      <c r="B181" s="311"/>
      <c r="C181" s="286" t="s">
        <v>113</v>
      </c>
      <c r="D181" s="286"/>
      <c r="E181" s="286"/>
      <c r="F181" s="309" t="s">
        <v>509</v>
      </c>
      <c r="G181" s="286"/>
      <c r="H181" s="286" t="s">
        <v>473</v>
      </c>
      <c r="I181" s="286" t="s">
        <v>511</v>
      </c>
      <c r="J181" s="286">
        <v>10</v>
      </c>
      <c r="K181" s="334"/>
    </row>
    <row r="182" s="1" customFormat="1" ht="15" customHeight="1">
      <c r="B182" s="311"/>
      <c r="C182" s="286" t="s">
        <v>114</v>
      </c>
      <c r="D182" s="286"/>
      <c r="E182" s="286"/>
      <c r="F182" s="309" t="s">
        <v>509</v>
      </c>
      <c r="G182" s="286"/>
      <c r="H182" s="286" t="s">
        <v>583</v>
      </c>
      <c r="I182" s="286" t="s">
        <v>544</v>
      </c>
      <c r="J182" s="286"/>
      <c r="K182" s="334"/>
    </row>
    <row r="183" s="1" customFormat="1" ht="15" customHeight="1">
      <c r="B183" s="311"/>
      <c r="C183" s="286" t="s">
        <v>584</v>
      </c>
      <c r="D183" s="286"/>
      <c r="E183" s="286"/>
      <c r="F183" s="309" t="s">
        <v>509</v>
      </c>
      <c r="G183" s="286"/>
      <c r="H183" s="286" t="s">
        <v>585</v>
      </c>
      <c r="I183" s="286" t="s">
        <v>544</v>
      </c>
      <c r="J183" s="286"/>
      <c r="K183" s="334"/>
    </row>
    <row r="184" s="1" customFormat="1" ht="15" customHeight="1">
      <c r="B184" s="311"/>
      <c r="C184" s="286" t="s">
        <v>573</v>
      </c>
      <c r="D184" s="286"/>
      <c r="E184" s="286"/>
      <c r="F184" s="309" t="s">
        <v>509</v>
      </c>
      <c r="G184" s="286"/>
      <c r="H184" s="286" t="s">
        <v>586</v>
      </c>
      <c r="I184" s="286" t="s">
        <v>544</v>
      </c>
      <c r="J184" s="286"/>
      <c r="K184" s="334"/>
    </row>
    <row r="185" s="1" customFormat="1" ht="15" customHeight="1">
      <c r="B185" s="311"/>
      <c r="C185" s="286" t="s">
        <v>116</v>
      </c>
      <c r="D185" s="286"/>
      <c r="E185" s="286"/>
      <c r="F185" s="309" t="s">
        <v>515</v>
      </c>
      <c r="G185" s="286"/>
      <c r="H185" s="286" t="s">
        <v>587</v>
      </c>
      <c r="I185" s="286" t="s">
        <v>511</v>
      </c>
      <c r="J185" s="286">
        <v>50</v>
      </c>
      <c r="K185" s="334"/>
    </row>
    <row r="186" s="1" customFormat="1" ht="15" customHeight="1">
      <c r="B186" s="311"/>
      <c r="C186" s="286" t="s">
        <v>588</v>
      </c>
      <c r="D186" s="286"/>
      <c r="E186" s="286"/>
      <c r="F186" s="309" t="s">
        <v>515</v>
      </c>
      <c r="G186" s="286"/>
      <c r="H186" s="286" t="s">
        <v>589</v>
      </c>
      <c r="I186" s="286" t="s">
        <v>590</v>
      </c>
      <c r="J186" s="286"/>
      <c r="K186" s="334"/>
    </row>
    <row r="187" s="1" customFormat="1" ht="15" customHeight="1">
      <c r="B187" s="311"/>
      <c r="C187" s="286" t="s">
        <v>591</v>
      </c>
      <c r="D187" s="286"/>
      <c r="E187" s="286"/>
      <c r="F187" s="309" t="s">
        <v>515</v>
      </c>
      <c r="G187" s="286"/>
      <c r="H187" s="286" t="s">
        <v>592</v>
      </c>
      <c r="I187" s="286" t="s">
        <v>590</v>
      </c>
      <c r="J187" s="286"/>
      <c r="K187" s="334"/>
    </row>
    <row r="188" s="1" customFormat="1" ht="15" customHeight="1">
      <c r="B188" s="311"/>
      <c r="C188" s="286" t="s">
        <v>593</v>
      </c>
      <c r="D188" s="286"/>
      <c r="E188" s="286"/>
      <c r="F188" s="309" t="s">
        <v>515</v>
      </c>
      <c r="G188" s="286"/>
      <c r="H188" s="286" t="s">
        <v>594</v>
      </c>
      <c r="I188" s="286" t="s">
        <v>590</v>
      </c>
      <c r="J188" s="286"/>
      <c r="K188" s="334"/>
    </row>
    <row r="189" s="1" customFormat="1" ht="15" customHeight="1">
      <c r="B189" s="311"/>
      <c r="C189" s="347" t="s">
        <v>595</v>
      </c>
      <c r="D189" s="286"/>
      <c r="E189" s="286"/>
      <c r="F189" s="309" t="s">
        <v>515</v>
      </c>
      <c r="G189" s="286"/>
      <c r="H189" s="286" t="s">
        <v>596</v>
      </c>
      <c r="I189" s="286" t="s">
        <v>597</v>
      </c>
      <c r="J189" s="348" t="s">
        <v>598</v>
      </c>
      <c r="K189" s="334"/>
    </row>
    <row r="190" s="1" customFormat="1" ht="15" customHeight="1">
      <c r="B190" s="311"/>
      <c r="C190" s="347" t="s">
        <v>52</v>
      </c>
      <c r="D190" s="286"/>
      <c r="E190" s="286"/>
      <c r="F190" s="309" t="s">
        <v>509</v>
      </c>
      <c r="G190" s="286"/>
      <c r="H190" s="283" t="s">
        <v>599</v>
      </c>
      <c r="I190" s="286" t="s">
        <v>600</v>
      </c>
      <c r="J190" s="286"/>
      <c r="K190" s="334"/>
    </row>
    <row r="191" s="1" customFormat="1" ht="15" customHeight="1">
      <c r="B191" s="311"/>
      <c r="C191" s="347" t="s">
        <v>601</v>
      </c>
      <c r="D191" s="286"/>
      <c r="E191" s="286"/>
      <c r="F191" s="309" t="s">
        <v>509</v>
      </c>
      <c r="G191" s="286"/>
      <c r="H191" s="286" t="s">
        <v>602</v>
      </c>
      <c r="I191" s="286" t="s">
        <v>544</v>
      </c>
      <c r="J191" s="286"/>
      <c r="K191" s="334"/>
    </row>
    <row r="192" s="1" customFormat="1" ht="15" customHeight="1">
      <c r="B192" s="311"/>
      <c r="C192" s="347" t="s">
        <v>603</v>
      </c>
      <c r="D192" s="286"/>
      <c r="E192" s="286"/>
      <c r="F192" s="309" t="s">
        <v>509</v>
      </c>
      <c r="G192" s="286"/>
      <c r="H192" s="286" t="s">
        <v>604</v>
      </c>
      <c r="I192" s="286" t="s">
        <v>544</v>
      </c>
      <c r="J192" s="286"/>
      <c r="K192" s="334"/>
    </row>
    <row r="193" s="1" customFormat="1" ht="15" customHeight="1">
      <c r="B193" s="311"/>
      <c r="C193" s="347" t="s">
        <v>605</v>
      </c>
      <c r="D193" s="286"/>
      <c r="E193" s="286"/>
      <c r="F193" s="309" t="s">
        <v>515</v>
      </c>
      <c r="G193" s="286"/>
      <c r="H193" s="286" t="s">
        <v>606</v>
      </c>
      <c r="I193" s="286" t="s">
        <v>544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607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608</v>
      </c>
      <c r="D200" s="350"/>
      <c r="E200" s="350"/>
      <c r="F200" s="350" t="s">
        <v>609</v>
      </c>
      <c r="G200" s="351"/>
      <c r="H200" s="350" t="s">
        <v>610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600</v>
      </c>
      <c r="D202" s="286"/>
      <c r="E202" s="286"/>
      <c r="F202" s="309" t="s">
        <v>53</v>
      </c>
      <c r="G202" s="286"/>
      <c r="H202" s="286" t="s">
        <v>611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54</v>
      </c>
      <c r="G203" s="286"/>
      <c r="H203" s="286" t="s">
        <v>612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57</v>
      </c>
      <c r="G204" s="286"/>
      <c r="H204" s="286" t="s">
        <v>613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55</v>
      </c>
      <c r="G205" s="286"/>
      <c r="H205" s="286" t="s">
        <v>614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56</v>
      </c>
      <c r="G206" s="286"/>
      <c r="H206" s="286" t="s">
        <v>615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556</v>
      </c>
      <c r="D208" s="286"/>
      <c r="E208" s="286"/>
      <c r="F208" s="309" t="s">
        <v>89</v>
      </c>
      <c r="G208" s="286"/>
      <c r="H208" s="286" t="s">
        <v>616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451</v>
      </c>
      <c r="G209" s="286"/>
      <c r="H209" s="286" t="s">
        <v>452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449</v>
      </c>
      <c r="G210" s="286"/>
      <c r="H210" s="286" t="s">
        <v>617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453</v>
      </c>
      <c r="G211" s="347"/>
      <c r="H211" s="338" t="s">
        <v>454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455</v>
      </c>
      <c r="G212" s="347"/>
      <c r="H212" s="338" t="s">
        <v>618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580</v>
      </c>
      <c r="D214" s="286"/>
      <c r="E214" s="286"/>
      <c r="F214" s="309">
        <v>1</v>
      </c>
      <c r="G214" s="347"/>
      <c r="H214" s="338" t="s">
        <v>619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620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621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622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František Příhoda - STORING spol. s r.o.</dc:creator>
  <cp:lastModifiedBy>Ing. František Příhoda - STORING spol. s r.o.</cp:lastModifiedBy>
  <dcterms:created xsi:type="dcterms:W3CDTF">2021-08-06T10:44:07Z</dcterms:created>
  <dcterms:modified xsi:type="dcterms:W3CDTF">2021-08-06T10:44:10Z</dcterms:modified>
</cp:coreProperties>
</file>