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PS01 Ocelové konstrukce" sheetId="2" r:id="rId2"/>
    <sheet name="02 - PS02 Zařízení pracov..." sheetId="3" r:id="rId3"/>
    <sheet name="03 - PS03 Elektroinstalac..." sheetId="4" r:id="rId4"/>
    <sheet name="04 - PS04 Rozvod stlačené..." sheetId="5" r:id="rId5"/>
    <sheet name="05 - SO01 Úprava trakčníh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'01 - PS01 Ocelové konstrukce'!$C$87:$K$129</definedName>
    <definedName name="_xlnm.Print_Area" localSheetId="1">'01 - PS01 Ocelové konstrukce'!$C$4:$J$39,'01 - PS01 Ocelové konstrukce'!$C$45:$J$69,'01 - PS01 Ocelové konstrukce'!$C$75:$K$129</definedName>
    <definedName name="_xlnm.Print_Titles" localSheetId="1">'01 - PS01 Ocelové konstrukce'!$87:$87</definedName>
    <definedName name="_xlnm._FilterDatabase" localSheetId="2" hidden="1">'02 - PS02 Zařízení pracov...'!$C$81:$K$95</definedName>
    <definedName name="_xlnm.Print_Area" localSheetId="2">'02 - PS02 Zařízení pracov...'!$C$4:$J$39,'02 - PS02 Zařízení pracov...'!$C$45:$J$63,'02 - PS02 Zařízení pracov...'!$C$69:$K$95</definedName>
    <definedName name="_xlnm.Print_Titles" localSheetId="2">'02 - PS02 Zařízení pracov...'!$81:$81</definedName>
    <definedName name="_xlnm._FilterDatabase" localSheetId="3" hidden="1">'03 - PS03 Elektroinstalac...'!$C$83:$K$150</definedName>
    <definedName name="_xlnm.Print_Area" localSheetId="3">'03 - PS03 Elektroinstalac...'!$C$4:$J$39,'03 - PS03 Elektroinstalac...'!$C$45:$J$65,'03 - PS03 Elektroinstalac...'!$C$71:$K$150</definedName>
    <definedName name="_xlnm.Print_Titles" localSheetId="3">'03 - PS03 Elektroinstalac...'!$83:$83</definedName>
    <definedName name="_xlnm._FilterDatabase" localSheetId="4" hidden="1">'04 - PS04 Rozvod stlačené...'!$C$80:$K$115</definedName>
    <definedName name="_xlnm.Print_Area" localSheetId="4">'04 - PS04 Rozvod stlačené...'!$C$4:$J$39,'04 - PS04 Rozvod stlačené...'!$C$45:$J$62,'04 - PS04 Rozvod stlačené...'!$C$68:$K$115</definedName>
    <definedName name="_xlnm.Print_Titles" localSheetId="4">'04 - PS04 Rozvod stlačené...'!$80:$80</definedName>
    <definedName name="_xlnm._FilterDatabase" localSheetId="5" hidden="1">'05 - SO01 Úprava trakčníh...'!$C$85:$K$177</definedName>
    <definedName name="_xlnm.Print_Area" localSheetId="5">'05 - SO01 Úprava trakčníh...'!$C$4:$J$39,'05 - SO01 Úprava trakčníh...'!$C$45:$J$67,'05 - SO01 Úprava trakčníh...'!$C$73:$K$177</definedName>
    <definedName name="_xlnm.Print_Titles" localSheetId="5">'05 - SO01 Úprava trakčníh...'!$85:$85</definedName>
    <definedName name="_xlnm.Print_Area" localSheetId="6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R121"/>
  <c r="P121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F80"/>
  <c r="E78"/>
  <c r="F52"/>
  <c r="E50"/>
  <c r="J24"/>
  <c r="E24"/>
  <c r="J55"/>
  <c r="J23"/>
  <c r="J21"/>
  <c r="E21"/>
  <c r="J82"/>
  <c r="J20"/>
  <c r="J18"/>
  <c r="E18"/>
  <c r="F83"/>
  <c r="J17"/>
  <c r="J15"/>
  <c r="E15"/>
  <c r="F54"/>
  <c r="J14"/>
  <c r="J12"/>
  <c r="J80"/>
  <c r="E7"/>
  <c r="E76"/>
  <c i="5" r="J37"/>
  <c r="J36"/>
  <c i="1" r="AY58"/>
  <c i="5" r="J35"/>
  <c i="1" r="AX58"/>
  <c i="5"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7"/>
  <c r="F77"/>
  <c r="F75"/>
  <c r="E73"/>
  <c r="J54"/>
  <c r="F54"/>
  <c r="F52"/>
  <c r="E50"/>
  <c r="J24"/>
  <c r="E24"/>
  <c r="J55"/>
  <c r="J23"/>
  <c r="J18"/>
  <c r="E18"/>
  <c r="F55"/>
  <c r="J17"/>
  <c r="J12"/>
  <c r="J52"/>
  <c r="E7"/>
  <c r="E71"/>
  <c i="4" r="J37"/>
  <c r="J36"/>
  <c i="1" r="AY57"/>
  <c i="4" r="J35"/>
  <c i="1" r="AX57"/>
  <c i="4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81"/>
  <c r="J17"/>
  <c r="J15"/>
  <c r="E15"/>
  <c r="F54"/>
  <c r="J14"/>
  <c r="J12"/>
  <c r="J52"/>
  <c r="E7"/>
  <c r="E48"/>
  <c i="3" r="J37"/>
  <c r="J36"/>
  <c i="1" r="AY56"/>
  <c i="3" r="J35"/>
  <c i="1" r="AX56"/>
  <c i="3"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78"/>
  <c r="F78"/>
  <c r="F76"/>
  <c r="E74"/>
  <c r="J54"/>
  <c r="F54"/>
  <c r="F52"/>
  <c r="E50"/>
  <c r="J24"/>
  <c r="E24"/>
  <c r="J55"/>
  <c r="J23"/>
  <c r="J18"/>
  <c r="E18"/>
  <c r="F79"/>
  <c r="J17"/>
  <c r="J12"/>
  <c r="J52"/>
  <c r="E7"/>
  <c r="E48"/>
  <c i="2" r="J37"/>
  <c r="J36"/>
  <c i="1" r="AY55"/>
  <c i="2" r="J35"/>
  <c i="1" r="AX55"/>
  <c i="2" r="BI126"/>
  <c r="BH126"/>
  <c r="BG126"/>
  <c r="BF126"/>
  <c r="T126"/>
  <c r="T125"/>
  <c r="R126"/>
  <c r="R125"/>
  <c r="P126"/>
  <c r="P125"/>
  <c r="BI121"/>
  <c r="BH121"/>
  <c r="BG121"/>
  <c r="BF121"/>
  <c r="T121"/>
  <c r="T120"/>
  <c r="R121"/>
  <c r="R120"/>
  <c r="P121"/>
  <c r="P120"/>
  <c r="BI116"/>
  <c r="BH116"/>
  <c r="BG116"/>
  <c r="BF116"/>
  <c r="T116"/>
  <c r="T115"/>
  <c r="R116"/>
  <c r="R115"/>
  <c r="P116"/>
  <c r="P115"/>
  <c r="BI111"/>
  <c r="BH111"/>
  <c r="BG111"/>
  <c r="BF111"/>
  <c r="T111"/>
  <c r="R111"/>
  <c r="P111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J84"/>
  <c r="F84"/>
  <c r="F82"/>
  <c r="E80"/>
  <c r="J54"/>
  <c r="F54"/>
  <c r="F52"/>
  <c r="E50"/>
  <c r="J24"/>
  <c r="E24"/>
  <c r="J55"/>
  <c r="J23"/>
  <c r="J18"/>
  <c r="E18"/>
  <c r="F55"/>
  <c r="J17"/>
  <c r="J12"/>
  <c r="J82"/>
  <c r="E7"/>
  <c r="E78"/>
  <c i="1" r="L50"/>
  <c r="AM50"/>
  <c r="AM49"/>
  <c r="L49"/>
  <c r="AM47"/>
  <c r="L47"/>
  <c r="L45"/>
  <c r="L44"/>
  <c i="4" r="BK149"/>
  <c r="BK96"/>
  <c i="2" r="BK98"/>
  <c i="4" r="J106"/>
  <c i="6" r="J132"/>
  <c i="4" r="BK137"/>
  <c i="3" r="BK91"/>
  <c i="6" r="J126"/>
  <c i="5" r="BK100"/>
  <c i="4" r="J139"/>
  <c r="BK90"/>
  <c i="2" r="J116"/>
  <c i="4" r="BK101"/>
  <c i="6" r="J121"/>
  <c i="5" r="J100"/>
  <c i="4" r="J118"/>
  <c r="J87"/>
  <c i="5" r="BK111"/>
  <c i="4" r="J113"/>
  <c i="6" r="BK156"/>
  <c i="5" r="J88"/>
  <c i="4" r="J119"/>
  <c i="5" r="BK103"/>
  <c i="3" r="J95"/>
  <c i="6" r="J150"/>
  <c r="BK120"/>
  <c i="5" r="J95"/>
  <c i="6" r="BK177"/>
  <c r="J147"/>
  <c i="4" r="BK118"/>
  <c i="2" r="BK96"/>
  <c i="6" r="J171"/>
  <c i="4" r="J107"/>
  <c i="2" r="J121"/>
  <c i="4" r="BK91"/>
  <c i="6" r="BK152"/>
  <c r="BK108"/>
  <c i="4" r="J124"/>
  <c i="2" r="BK101"/>
  <c i="6" r="BK130"/>
  <c i="5" r="BK110"/>
  <c i="4" r="BK134"/>
  <c i="3" r="J90"/>
  <c i="5" r="BK87"/>
  <c i="4" r="BK102"/>
  <c i="6" r="J102"/>
  <c i="5" r="J99"/>
  <c i="4" r="BK126"/>
  <c r="BK95"/>
  <c i="5" r="BK113"/>
  <c r="J94"/>
  <c i="6" r="BK163"/>
  <c i="5" r="BK109"/>
  <c i="6" r="J97"/>
  <c i="5" r="J101"/>
  <c i="3" r="BK94"/>
  <c i="6" r="J145"/>
  <c r="J94"/>
  <c i="4" r="BK123"/>
  <c i="6" r="BK149"/>
  <c i="4" r="J146"/>
  <c i="3" r="J91"/>
  <c i="4" r="BK131"/>
  <c r="J105"/>
  <c r="J88"/>
  <c i="5" r="J92"/>
  <c i="3" r="J85"/>
  <c i="6" r="J160"/>
  <c i="4" r="J148"/>
  <c i="3" r="BK88"/>
  <c i="2" r="BK91"/>
  <c i="6" r="BK125"/>
  <c i="5" r="BK96"/>
  <c i="4" r="BK121"/>
  <c i="2" r="BK103"/>
  <c r="BK100"/>
  <c i="4" r="J130"/>
  <c i="6" r="J141"/>
  <c i="5" r="J108"/>
  <c i="4" r="J108"/>
  <c i="6" r="BK102"/>
  <c i="5" r="BK95"/>
  <c i="6" r="BK97"/>
  <c i="4" r="J121"/>
  <c i="5" r="J106"/>
  <c i="4" r="BK130"/>
  <c i="6" r="J163"/>
  <c r="J129"/>
  <c i="4" r="BK110"/>
  <c i="5" r="J102"/>
  <c i="2" r="J98"/>
  <c i="6" r="BK166"/>
  <c i="4" r="BK99"/>
  <c i="3" r="BK87"/>
  <c i="4" r="BK139"/>
  <c i="2" r="BK106"/>
  <c i="6" r="BK142"/>
  <c i="4" r="BK147"/>
  <c r="J122"/>
  <c i="6" r="J173"/>
  <c i="5" r="BK85"/>
  <c i="4" r="J98"/>
  <c i="3" r="J86"/>
  <c i="4" r="BK104"/>
  <c i="6" r="J108"/>
  <c i="5" r="BK90"/>
  <c i="4" r="BK112"/>
  <c i="2" r="BK126"/>
  <c i="5" r="BK106"/>
  <c i="3" r="BK90"/>
  <c i="6" r="BK134"/>
  <c i="5" r="J84"/>
  <c i="4" r="J110"/>
  <c i="5" r="BK114"/>
  <c i="4" r="BK124"/>
  <c i="6" r="J149"/>
  <c i="4" r="BK109"/>
  <c i="6" r="BK150"/>
  <c i="4" r="J104"/>
  <c i="6" r="BK173"/>
  <c i="4" r="J116"/>
  <c r="BK93"/>
  <c i="5" r="J86"/>
  <c i="4" r="BK108"/>
  <c i="2" r="J102"/>
  <c i="6" r="J130"/>
  <c i="4" r="J131"/>
  <c i="2" r="BK93"/>
  <c i="6" r="J92"/>
  <c i="4" r="J150"/>
  <c i="3" r="BK95"/>
  <c i="2" r="J106"/>
  <c i="4" r="J132"/>
  <c i="6" r="BK112"/>
  <c i="5" r="BK91"/>
  <c i="4" r="J125"/>
  <c r="J90"/>
  <c i="5" r="BK112"/>
  <c i="4" r="BK119"/>
  <c i="6" r="BK157"/>
  <c i="4" r="J126"/>
  <c i="5" r="BK115"/>
  <c i="4" r="BK143"/>
  <c i="2" r="J96"/>
  <c i="6" r="J131"/>
  <c i="5" r="BK97"/>
  <c i="6" r="BK165"/>
  <c r="J120"/>
  <c i="4" r="BK111"/>
  <c i="2" r="J93"/>
  <c i="6" r="J167"/>
  <c i="4" r="BK94"/>
  <c i="6" r="BK95"/>
  <c i="4" r="BK120"/>
  <c i="2" r="BK97"/>
  <c i="5" r="BK86"/>
  <c i="4" r="BK88"/>
  <c i="6" r="J174"/>
  <c i="5" r="J113"/>
  <c i="4" r="BK148"/>
  <c r="J91"/>
  <c i="5" r="BK98"/>
  <c i="4" r="BK136"/>
  <c i="6" r="BK171"/>
  <c r="BK92"/>
  <c i="5" r="BK89"/>
  <c i="4" r="J101"/>
  <c i="6" r="BK121"/>
  <c i="5" r="BK105"/>
  <c i="3" r="BK85"/>
  <c i="4" r="J143"/>
  <c i="6" r="J95"/>
  <c i="5" r="J90"/>
  <c i="4" r="BK87"/>
  <c i="2" r="J91"/>
  <c i="6" r="BK104"/>
  <c i="4" r="BK140"/>
  <c i="6" r="J156"/>
  <c i="5" r="BK101"/>
  <c i="4" r="BK98"/>
  <c r="J142"/>
  <c r="BK106"/>
  <c i="3" r="J89"/>
  <c i="4" r="BK138"/>
  <c i="6" r="J137"/>
  <c i="4" r="BK150"/>
  <c i="3" r="BK93"/>
  <c i="6" r="J152"/>
  <c i="5" r="BK107"/>
  <c i="4" r="J145"/>
  <c i="2" r="BK121"/>
  <c r="J101"/>
  <c i="4" r="J144"/>
  <c i="6" r="BK144"/>
  <c r="BK94"/>
  <c i="5" r="BK94"/>
  <c i="4" r="J127"/>
  <c i="6" r="J103"/>
  <c i="4" r="J111"/>
  <c i="6" r="J139"/>
  <c i="5" r="BK102"/>
  <c i="4" r="J109"/>
  <c i="5" r="J107"/>
  <c i="4" r="BK132"/>
  <c i="6" r="BK147"/>
  <c r="BK99"/>
  <c i="2" r="BK116"/>
  <c i="6" r="BK145"/>
  <c i="4" r="J133"/>
  <c i="2" r="BK102"/>
  <c i="6" r="J170"/>
  <c i="4" r="J92"/>
  <c i="6" r="J90"/>
  <c i="3" r="J93"/>
  <c i="6" r="BK116"/>
  <c i="4" r="J138"/>
  <c i="3" r="BK86"/>
  <c i="6" r="BK170"/>
  <c i="5" r="J111"/>
  <c i="4" r="BK105"/>
  <c i="1" r="AS54"/>
  <c i="6" r="BK132"/>
  <c r="BK90"/>
  <c i="4" r="BK145"/>
  <c r="J123"/>
  <c i="6" r="J104"/>
  <c i="5" r="J103"/>
  <c i="4" r="J128"/>
  <c i="6" r="J112"/>
  <c i="4" r="BK127"/>
  <c r="J100"/>
  <c i="5" r="J105"/>
  <c i="4" r="J89"/>
  <c i="6" r="BK146"/>
  <c i="5" r="BK92"/>
  <c i="6" r="BK176"/>
  <c r="J144"/>
  <c i="4" r="J97"/>
  <c r="BK129"/>
  <c r="J94"/>
  <c i="5" r="BK84"/>
  <c i="4" r="J96"/>
  <c i="6" r="J161"/>
  <c i="4" r="J149"/>
  <c r="BK125"/>
  <c i="2" r="BK99"/>
  <c i="6" r="J100"/>
  <c i="5" r="J89"/>
  <c i="4" r="BK97"/>
  <c i="2" r="J99"/>
  <c r="J97"/>
  <c i="4" r="BK128"/>
  <c i="6" r="BK131"/>
  <c i="5" r="J115"/>
  <c i="4" r="BK142"/>
  <c r="BK100"/>
  <c i="5" r="BK104"/>
  <c i="6" r="BK161"/>
  <c i="4" r="J129"/>
  <c i="5" r="BK108"/>
  <c i="4" r="J99"/>
  <c i="2" r="J92"/>
  <c i="6" r="J142"/>
  <c r="BK89"/>
  <c r="J166"/>
  <c r="BK129"/>
  <c i="4" r="BK103"/>
  <c i="2" r="BK92"/>
  <c i="6" r="BK174"/>
  <c i="4" r="J102"/>
  <c i="2" r="J100"/>
  <c i="3" r="J94"/>
  <c i="6" r="J125"/>
  <c i="4" r="J134"/>
  <c i="3" r="J87"/>
  <c i="6" r="BK172"/>
  <c i="5" r="J112"/>
  <c i="4" r="J120"/>
  <c i="2" r="J126"/>
  <c i="5" r="J91"/>
  <c i="4" r="BK122"/>
  <c i="6" r="BK103"/>
  <c i="5" r="J93"/>
  <c i="4" r="J136"/>
  <c r="BK107"/>
  <c i="5" r="J114"/>
  <c r="BK88"/>
  <c i="6" r="BK137"/>
  <c i="5" r="J87"/>
  <c i="4" r="BK89"/>
  <c r="BK146"/>
  <c i="2" r="BK111"/>
  <c i="6" r="BK139"/>
  <c i="4" r="J147"/>
  <c i="6" r="J176"/>
  <c r="BK141"/>
  <c i="2" r="BK110"/>
  <c i="6" r="J172"/>
  <c i="4" r="BK117"/>
  <c r="J103"/>
  <c r="J93"/>
  <c i="5" r="J85"/>
  <c i="4" r="BK113"/>
  <c i="3" r="J88"/>
  <c i="6" r="J177"/>
  <c r="BK126"/>
  <c i="5" r="J98"/>
  <c i="4" r="BK116"/>
  <c i="2" r="J111"/>
  <c i="6" r="BK167"/>
  <c r="J89"/>
  <c i="5" r="BK99"/>
  <c i="4" r="BK135"/>
  <c i="2" r="J110"/>
  <c i="5" r="J97"/>
  <c i="4" r="J140"/>
  <c i="3" r="BK89"/>
  <c i="6" r="BK100"/>
  <c i="5" r="J110"/>
  <c i="4" r="J137"/>
  <c r="J117"/>
  <c r="BK92"/>
  <c i="6" r="J99"/>
  <c i="5" r="J96"/>
  <c i="4" r="BK144"/>
  <c i="6" r="J165"/>
  <c r="J116"/>
  <c i="4" r="BK133"/>
  <c r="J112"/>
  <c i="5" r="J109"/>
  <c r="J104"/>
  <c i="4" r="J95"/>
  <c i="6" r="BK160"/>
  <c r="J134"/>
  <c i="5" r="BK93"/>
  <c i="6" r="J157"/>
  <c r="J146"/>
  <c i="4" r="J135"/>
  <c i="2" r="J103"/>
  <c l="1" r="R90"/>
  <c r="R89"/>
  <c i="4" r="BK86"/>
  <c r="J86"/>
  <c r="J61"/>
  <c r="P141"/>
  <c i="6" r="R93"/>
  <c r="R159"/>
  <c i="3" r="T92"/>
  <c i="4" r="R86"/>
  <c r="R85"/>
  <c i="6" r="BK138"/>
  <c r="J138"/>
  <c r="J63"/>
  <c r="T159"/>
  <c i="2" r="T95"/>
  <c r="T94"/>
  <c i="3" r="T84"/>
  <c r="T83"/>
  <c r="T82"/>
  <c i="4" r="R115"/>
  <c r="R114"/>
  <c i="5" r="BK83"/>
  <c r="J83"/>
  <c r="J61"/>
  <c i="6" r="P138"/>
  <c r="R175"/>
  <c i="2" r="R95"/>
  <c r="R94"/>
  <c i="3" r="BK84"/>
  <c r="BK83"/>
  <c r="J83"/>
  <c r="J60"/>
  <c i="4" r="T115"/>
  <c r="T114"/>
  <c i="5" r="P83"/>
  <c r="P82"/>
  <c r="P81"/>
  <c i="1" r="AU58"/>
  <c i="6" r="P93"/>
  <c r="P175"/>
  <c i="4" r="P115"/>
  <c r="P114"/>
  <c i="5" r="R83"/>
  <c r="R82"/>
  <c r="R81"/>
  <c i="6" r="P88"/>
  <c r="T162"/>
  <c i="2" r="BK90"/>
  <c r="J90"/>
  <c r="J61"/>
  <c i="3" r="R84"/>
  <c r="R83"/>
  <c i="4" r="P86"/>
  <c r="P85"/>
  <c r="P84"/>
  <c i="1" r="AU57"/>
  <c i="4" r="BK141"/>
  <c r="J141"/>
  <c r="J64"/>
  <c i="6" r="BK88"/>
  <c r="P159"/>
  <c i="2" r="T90"/>
  <c r="T89"/>
  <c r="R105"/>
  <c r="R104"/>
  <c i="4" r="R141"/>
  <c i="6" r="T138"/>
  <c r="BK175"/>
  <c r="J175"/>
  <c r="J66"/>
  <c i="2" r="BK95"/>
  <c r="BK94"/>
  <c r="J94"/>
  <c r="J62"/>
  <c i="6" r="BK93"/>
  <c r="J93"/>
  <c r="J62"/>
  <c r="R162"/>
  <c i="2" r="P95"/>
  <c r="P94"/>
  <c r="P105"/>
  <c r="P104"/>
  <c i="3" r="P84"/>
  <c r="P83"/>
  <c i="5" r="T83"/>
  <c r="T82"/>
  <c r="T81"/>
  <c i="6" r="R88"/>
  <c r="T88"/>
  <c r="BK162"/>
  <c r="J162"/>
  <c r="J65"/>
  <c i="2" r="T105"/>
  <c r="T104"/>
  <c i="3" r="P92"/>
  <c i="4" r="T86"/>
  <c r="T85"/>
  <c i="6" r="T93"/>
  <c r="BK159"/>
  <c r="J159"/>
  <c r="J64"/>
  <c i="3" r="R92"/>
  <c i="4" r="BK115"/>
  <c r="BK114"/>
  <c r="J114"/>
  <c r="J62"/>
  <c i="6" r="R138"/>
  <c r="P162"/>
  <c i="2" r="P90"/>
  <c r="P89"/>
  <c r="P88"/>
  <c i="1" r="AU55"/>
  <c i="2" r="BK105"/>
  <c i="3" r="BK92"/>
  <c r="J92"/>
  <c r="J62"/>
  <c i="4" r="T141"/>
  <c i="6" r="T175"/>
  <c i="2" r="J52"/>
  <c r="BE100"/>
  <c i="3" r="E72"/>
  <c i="4" r="F55"/>
  <c r="BE101"/>
  <c r="BE109"/>
  <c r="BE130"/>
  <c r="BE136"/>
  <c r="BE138"/>
  <c r="BE140"/>
  <c r="BE143"/>
  <c i="5" r="BE105"/>
  <c i="6" r="F55"/>
  <c r="BE90"/>
  <c r="BE99"/>
  <c r="BE121"/>
  <c r="BE126"/>
  <c r="BE142"/>
  <c r="BE144"/>
  <c r="BE147"/>
  <c r="BE149"/>
  <c r="BE150"/>
  <c i="3" r="BE89"/>
  <c i="4" r="J78"/>
  <c r="BE90"/>
  <c r="BE94"/>
  <c r="BE116"/>
  <c r="BE126"/>
  <c r="BE133"/>
  <c i="5" r="BE85"/>
  <c r="BE89"/>
  <c r="BE99"/>
  <c i="6" r="J52"/>
  <c r="BE130"/>
  <c r="BE137"/>
  <c r="BE145"/>
  <c r="BE146"/>
  <c r="BE152"/>
  <c i="2" r="BE93"/>
  <c r="BE103"/>
  <c i="3" r="BE87"/>
  <c i="4" r="F80"/>
  <c r="BE102"/>
  <c r="BE105"/>
  <c r="BE106"/>
  <c r="BE108"/>
  <c r="BE111"/>
  <c r="BE125"/>
  <c r="BE127"/>
  <c r="BE139"/>
  <c r="BE145"/>
  <c i="5" r="E48"/>
  <c r="J78"/>
  <c r="BE91"/>
  <c r="BE97"/>
  <c r="BE100"/>
  <c r="BE102"/>
  <c r="BE115"/>
  <c i="6" r="BE108"/>
  <c i="2" r="F85"/>
  <c r="BE91"/>
  <c r="BE99"/>
  <c r="BE101"/>
  <c r="BE102"/>
  <c r="BE110"/>
  <c i="3" r="BE93"/>
  <c r="BE94"/>
  <c i="4" r="J80"/>
  <c r="BE96"/>
  <c r="BE104"/>
  <c r="BE120"/>
  <c i="5" r="BE92"/>
  <c r="BE104"/>
  <c r="BE108"/>
  <c r="BE110"/>
  <c r="BE112"/>
  <c i="6" r="J54"/>
  <c r="BE125"/>
  <c r="BE132"/>
  <c i="2" r="E48"/>
  <c r="J85"/>
  <c r="BE106"/>
  <c r="BE121"/>
  <c r="BE126"/>
  <c i="3" r="F55"/>
  <c i="4" r="BE122"/>
  <c r="BE142"/>
  <c i="5" r="BE107"/>
  <c i="6" r="F82"/>
  <c i="2" r="BE97"/>
  <c i="3" r="BE85"/>
  <c r="BE88"/>
  <c r="BE95"/>
  <c i="4" r="E74"/>
  <c r="BE91"/>
  <c r="BE103"/>
  <c i="5" r="J75"/>
  <c r="BE84"/>
  <c r="BE86"/>
  <c r="BE96"/>
  <c r="BE101"/>
  <c r="BE109"/>
  <c r="BE111"/>
  <c r="BE113"/>
  <c i="6" r="BE95"/>
  <c r="BE139"/>
  <c r="BE173"/>
  <c r="BE176"/>
  <c i="2" r="BE116"/>
  <c i="3" r="J76"/>
  <c i="4" r="BE89"/>
  <c r="BE119"/>
  <c r="BE123"/>
  <c r="BE134"/>
  <c r="BE135"/>
  <c i="5" r="BE88"/>
  <c r="BE95"/>
  <c i="6" r="E48"/>
  <c r="J83"/>
  <c r="BE112"/>
  <c i="2" r="BK120"/>
  <c r="J120"/>
  <c r="J67"/>
  <c i="3" r="BE86"/>
  <c r="BE91"/>
  <c i="4" r="J55"/>
  <c r="BE95"/>
  <c r="BE110"/>
  <c r="BE112"/>
  <c r="BE117"/>
  <c r="BE146"/>
  <c r="BE148"/>
  <c r="BE149"/>
  <c i="5" r="BE90"/>
  <c r="BE94"/>
  <c r="BE98"/>
  <c r="BE103"/>
  <c r="BE106"/>
  <c r="BE114"/>
  <c i="6" r="BE94"/>
  <c r="BE104"/>
  <c r="BE116"/>
  <c r="BE129"/>
  <c r="BE161"/>
  <c r="BE163"/>
  <c r="BE177"/>
  <c i="2" r="BE92"/>
  <c r="BE96"/>
  <c r="BK125"/>
  <c r="J125"/>
  <c r="J68"/>
  <c i="3" r="J79"/>
  <c i="4" r="BE97"/>
  <c r="BE107"/>
  <c r="BE113"/>
  <c r="BE118"/>
  <c r="BE132"/>
  <c r="BE150"/>
  <c i="5" r="F78"/>
  <c r="BE87"/>
  <c i="6" r="BE97"/>
  <c r="BE102"/>
  <c r="BE103"/>
  <c r="BE120"/>
  <c r="BE131"/>
  <c r="BE134"/>
  <c r="BE141"/>
  <c r="BE156"/>
  <c r="BE165"/>
  <c r="BE166"/>
  <c i="2" r="BE98"/>
  <c r="BE111"/>
  <c r="BK115"/>
  <c r="J115"/>
  <c r="J66"/>
  <c i="4" r="BE87"/>
  <c r="BE88"/>
  <c r="BE98"/>
  <c r="BE99"/>
  <c r="BE100"/>
  <c r="BE124"/>
  <c r="BE128"/>
  <c r="BE129"/>
  <c r="BE131"/>
  <c r="BE144"/>
  <c i="5" r="BE93"/>
  <c i="6" r="BE92"/>
  <c r="BE157"/>
  <c r="BE160"/>
  <c i="3" r="BE90"/>
  <c i="4" r="BE92"/>
  <c r="BE93"/>
  <c r="BE121"/>
  <c r="BE137"/>
  <c r="BE147"/>
  <c i="6" r="BE89"/>
  <c r="BE100"/>
  <c r="BE167"/>
  <c r="BE170"/>
  <c r="BE171"/>
  <c r="BE172"/>
  <c r="BE174"/>
  <c r="J34"/>
  <c i="1" r="AW59"/>
  <c i="5" r="F37"/>
  <c i="1" r="BD58"/>
  <c i="4" r="F34"/>
  <c i="1" r="BA57"/>
  <c i="4" r="F36"/>
  <c i="1" r="BC57"/>
  <c i="3" r="F37"/>
  <c i="1" r="BD56"/>
  <c i="5" r="F34"/>
  <c i="1" r="BA58"/>
  <c i="2" r="F36"/>
  <c i="1" r="BC55"/>
  <c i="3" r="F34"/>
  <c i="1" r="BA56"/>
  <c i="3" r="J34"/>
  <c i="1" r="AW56"/>
  <c i="4" r="J34"/>
  <c i="1" r="AW57"/>
  <c i="6" r="F34"/>
  <c i="1" r="BA59"/>
  <c i="6" r="F36"/>
  <c i="1" r="BC59"/>
  <c i="3" r="F36"/>
  <c i="1" r="BC56"/>
  <c i="2" r="F37"/>
  <c i="1" r="BD55"/>
  <c i="5" r="J34"/>
  <c i="1" r="AW58"/>
  <c i="4" r="F37"/>
  <c i="1" r="BD57"/>
  <c i="6" r="F37"/>
  <c i="1" r="BD59"/>
  <c i="2" r="J34"/>
  <c i="1" r="AW55"/>
  <c i="5" r="F36"/>
  <c i="1" r="BC58"/>
  <c i="5" r="F35"/>
  <c i="1" r="BB58"/>
  <c i="2" r="F34"/>
  <c i="1" r="BA55"/>
  <c i="6" r="F35"/>
  <c i="1" r="BB59"/>
  <c i="2" r="F35"/>
  <c i="1" r="BB55"/>
  <c i="3" r="F35"/>
  <c i="1" r="BB56"/>
  <c i="4" r="F35"/>
  <c i="1" r="BB57"/>
  <c i="6" l="1" r="R87"/>
  <c r="R86"/>
  <c i="4" r="T84"/>
  <c i="2" r="T88"/>
  <c i="6" r="T87"/>
  <c r="T86"/>
  <c i="3" r="R82"/>
  <c r="P82"/>
  <c i="1" r="AU56"/>
  <c i="4" r="R84"/>
  <c i="6" r="P87"/>
  <c r="P86"/>
  <c i="1" r="AU59"/>
  <c i="6" r="BK87"/>
  <c r="J87"/>
  <c r="J60"/>
  <c i="2" r="BK104"/>
  <c r="J104"/>
  <c r="J64"/>
  <c r="R88"/>
  <c i="3" r="BK82"/>
  <c r="J82"/>
  <c r="J59"/>
  <c r="J84"/>
  <c r="J61"/>
  <c i="4" r="J115"/>
  <c r="J63"/>
  <c i="2" r="J105"/>
  <c r="J65"/>
  <c i="5" r="BK82"/>
  <c r="J82"/>
  <c r="J60"/>
  <c i="6" r="J88"/>
  <c r="J61"/>
  <c i="2" r="J95"/>
  <c r="J63"/>
  <c i="4" r="BK85"/>
  <c r="J85"/>
  <c r="J60"/>
  <c i="2" r="BK89"/>
  <c r="BK88"/>
  <c r="J88"/>
  <c r="J30"/>
  <c i="1" r="AG55"/>
  <c r="BB54"/>
  <c r="W31"/>
  <c i="6" r="J33"/>
  <c i="1" r="AV59"/>
  <c r="AT59"/>
  <c i="5" r="F33"/>
  <c i="1" r="AZ58"/>
  <c i="6" r="F33"/>
  <c i="1" r="AZ59"/>
  <c r="BD54"/>
  <c r="W33"/>
  <c r="BA54"/>
  <c r="AW54"/>
  <c r="AK30"/>
  <c r="BC54"/>
  <c r="AY54"/>
  <c i="4" r="J33"/>
  <c i="1" r="AV57"/>
  <c r="AT57"/>
  <c i="4" r="F33"/>
  <c i="1" r="AZ57"/>
  <c i="5" r="J33"/>
  <c i="1" r="AV58"/>
  <c r="AT58"/>
  <c i="2" r="J33"/>
  <c i="1" r="AV55"/>
  <c r="AT55"/>
  <c i="3" r="F33"/>
  <c i="1" r="AZ56"/>
  <c i="3" r="J33"/>
  <c i="1" r="AV56"/>
  <c r="AT56"/>
  <c i="2" r="F33"/>
  <c i="1" r="AZ55"/>
  <c i="2" l="1" r="J39"/>
  <c r="J89"/>
  <c r="J60"/>
  <c r="J59"/>
  <c i="5" r="BK81"/>
  <c r="J81"/>
  <c i="4" r="BK84"/>
  <c r="J84"/>
  <c r="J59"/>
  <c i="6" r="BK86"/>
  <c r="J86"/>
  <c r="J59"/>
  <c i="1" r="AN55"/>
  <c r="AZ54"/>
  <c r="AV54"/>
  <c r="AK29"/>
  <c i="3" r="J30"/>
  <c i="1" r="AG56"/>
  <c r="AN56"/>
  <c r="W32"/>
  <c i="5" r="J30"/>
  <c i="1" r="AG58"/>
  <c r="AN58"/>
  <c r="W30"/>
  <c r="AX54"/>
  <c r="AU54"/>
  <c i="5" l="1" r="J39"/>
  <c i="3" r="J39"/>
  <c i="5" r="J59"/>
  <c i="1" r="AT54"/>
  <c r="W29"/>
  <c i="6" r="J30"/>
  <c i="1" r="AG59"/>
  <c r="AN59"/>
  <c i="4" r="J30"/>
  <c i="1" r="AG57"/>
  <c r="AN57"/>
  <c i="4" l="1" r="J39"/>
  <c i="6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<sst xmlns="http://schemas.openxmlformats.org/spreadsheetml/2006/main">
  <si>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</si>
  <si>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</si>
  <si>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</si>
  <si>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</si>
  <si>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</si>
  <si>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{82a017a7-50c4-4fde-8b69-4320d4ac16e0}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</si>
  <si>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</si>
  <si>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</si>
  <si>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</si>
  <si>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</si>
  <si>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</si>
  <si>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</si>
  <si>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</si>
  <si>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</si>
  <si>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4328_1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</si>
  <si>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</si>
  <si>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</si>
  <si>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Pracovní lávky vozovna Poruba</t>
  </si>
  <si>
    <t>KSO:</t>
  </si>
  <si>
    <t/>
  </si>
  <si>
    <t>CC-CZ:</t>
  </si>
  <si>
    <t>Místo:</t>
  </si>
  <si>
    <t xml:space="preserve"> </t>
  </si>
  <si>
    <t>Datum:</t>
  </si>
  <si>
    <t>14. 4. 2020</t>
  </si>
  <si>
    <t>Zadavatel:</t>
  </si>
  <si>
    <t>IČ:</t>
  </si>
  <si>
    <t>Dopravní podnik Ostrava, a. s.</t>
  </si>
  <si>
    <t>DIČ:</t>
  </si>
  <si>
    <t>Uchazeč:</t>
  </si>
  <si>
    <t>Vyplň údaj</t>
  </si>
  <si>
    <t>Projektant:</t>
  </si>
  <si>
    <t>PROJEKT HTL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</si>
  <si>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</si>
  <si>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</si>
  <si>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</si>
  <si>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</si>
  <si>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</si>
  <si>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</si>
  <si>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</si>
  <si>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</si>
  <si>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</si>
  <si>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</si>
  <si>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</si>
  <si>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</si>
  <si>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</si>
  <si>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</si>
  <si>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</si>
  <si>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</si>
  <si>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</si>
  <si>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</si>
  <si>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</si>
  <si>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</si>
  <si>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</si>
  <si>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</si>
  <si>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</si>
  <si>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</si>
  <si>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</si>
  <si>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</si>
  <si>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</si>
  <si>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</si>
  <si>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</si>
  <si>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</si>
  <si>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</si>
  <si>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</si>
  <si>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</si>
  <si>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</si>
  <si>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</si>
  <si>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</si>
  <si>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</si>
  <si>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</si>
  <si>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</si>
  <si>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</si>
  <si>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</si>
  <si>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</si>
  <si>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</si>
  <si>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</si>
  <si>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PS01 Ocelové konstrukce</t>
  </si>
  <si>
    <t>PRO</t>
  </si>
  <si>
    <t>1</t>
  </si>
  <si>
    <t>{8975210e-b437-485f-aec0-f6265b3aa5b6}</t>
  </si>
  <si>
    <t>2</t>
  </si>
  <si>
    <t>02</t>
  </si>
  <si>
    <t>PS02 Zařízení pracovní lávky</t>
  </si>
  <si>
    <t>{4f81e5b9-3e8c-4da8-be73-3b65f12e00e2}</t>
  </si>
  <si>
    <t>03</t>
  </si>
  <si>
    <t>PS03 Elektroinstalace a zabezpečení</t>
  </si>
  <si>
    <t>{b531e397-87a8-4d3e-b283-c14f4123d7da}</t>
  </si>
  <si>
    <t>04</t>
  </si>
  <si>
    <t>PS04 Rozvod stlačeného vzduchu</t>
  </si>
  <si>
    <t>{8f324a13-8b03-4100-a44a-4f04d1807c19}</t>
  </si>
  <si>
    <t>05</t>
  </si>
  <si>
    <t>SO01 Úprava trakčního vedení</t>
  </si>
  <si>
    <t>STA</t>
  </si>
  <si>
    <t>{3becb8c2-a1b6-441e-98c3-cb997c3843c1}</t>
  </si>
  <si>
    <t>KRYCÍ LIST SOUPISU PRACÍ</t>
  </si>
  <si>
    <t>Objekt:</t>
  </si>
  <si>
    <t>01 - PS01 Ocelové konstrukce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</si>
  <si>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</si>
  <si>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</si>
  <si>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</si>
  <si>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</si>
  <si>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</si>
  <si>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789 - Povrchové úpravy ocelových konstrukcí a technologických zařízení</t>
  </si>
  <si>
    <t>M - Práce a dodávky M</t>
  </si>
  <si>
    <t xml:space="preserve">    43-M - Montáž ocelových konstrukcí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</si>
  <si>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</si>
  <si>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</si>
  <si>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</si>
  <si>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</si>
  <si>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</si>
  <si>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</si>
  <si>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</si>
  <si>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</si>
  <si>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</si>
  <si>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</si>
  <si>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</si>
  <si>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</si>
  <si>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</si>
  <si>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</si>
  <si>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</si>
  <si>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</si>
  <si>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</si>
  <si>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</si>
  <si>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</si>
  <si>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</si>
  <si>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</si>
  <si>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789</t>
  </si>
  <si>
    <t>Povrchové úpravy ocelových konstrukcí a technologických zařízení</t>
  </si>
  <si>
    <t>K</t>
  </si>
  <si>
    <t>789-1.R</t>
  </si>
  <si>
    <t>Ruční mechanizované čištění ocelové konstrukce - stávající sloupy</t>
  </si>
  <si>
    <t>m2</t>
  </si>
  <si>
    <t>16</t>
  </si>
  <si>
    <t>-627417532</t>
  </si>
  <si>
    <t>7</t>
  </si>
  <si>
    <t>789-2.R</t>
  </si>
  <si>
    <t>Nátěr ocelové konstrukce stávající stupeň C3</t>
  </si>
  <si>
    <t>1801815600</t>
  </si>
  <si>
    <t>789-3.R</t>
  </si>
  <si>
    <t>Nátěr ocelové konstrukce nové stupeň C3 - ocelová konstrukce dle výkazu materiálu HTL-4328-T067 a výkresu HTL-4328-V065, V066</t>
  </si>
  <si>
    <t>-866014922</t>
  </si>
  <si>
    <t>M</t>
  </si>
  <si>
    <t>Práce a dodávky M</t>
  </si>
  <si>
    <t>3</t>
  </si>
  <si>
    <t>43-M</t>
  </si>
  <si>
    <t>Montáž ocelových konstrukcí</t>
  </si>
  <si>
    <t>43-1.R</t>
  </si>
  <si>
    <t>Dodávka ocelové konstrukce - kompletní vč.výroby, dodávky, nátěru, kotevního a spojovacího materiálu - výpis prvků ocelové konstrukce ve výkazu materiálu HTL-4328-T067 a na výkrese HTL-4328-V065, V066</t>
  </si>
  <si>
    <t>kg</t>
  </si>
  <si>
    <t>256</t>
  </si>
  <si>
    <t>64</t>
  </si>
  <si>
    <t>451394143</t>
  </si>
  <si>
    <t>4</t>
  </si>
  <si>
    <t>43-2.R</t>
  </si>
  <si>
    <t>Doprava ocelové konstrukce do místa stavby vč. nakládky a vykládky - dle výkazu materiálu HTL-4328-T067</t>
  </si>
  <si>
    <t>-583589717</t>
  </si>
  <si>
    <t>5</t>
  </si>
  <si>
    <t>43-3.R</t>
  </si>
  <si>
    <t>Montáž ocelové konstrukce - dle výpisu prvků ocelové konstrukce ve výkazu materiálu HTL-4328-T067 a na výkrese HTL-4328-V065, V066</t>
  </si>
  <si>
    <t>-132028372</t>
  </si>
  <si>
    <t>12</t>
  </si>
  <si>
    <t>43-4.R</t>
  </si>
  <si>
    <t>Výchozí prohlídka ocelové konstrukce po montáži</t>
  </si>
  <si>
    <t>kus</t>
  </si>
  <si>
    <t>44484588</t>
  </si>
  <si>
    <t>9</t>
  </si>
  <si>
    <t>946112114</t>
  </si>
  <si>
    <t>Montáž pojízdných věží trubkových/dílcových š do 1,6 m dl do 3,2 m v do 4,5 m</t>
  </si>
  <si>
    <t>508976952</t>
  </si>
  <si>
    <t>10</t>
  </si>
  <si>
    <t>946112214</t>
  </si>
  <si>
    <t>Příplatek k pojízdným věžím š do 1,6 m dl do 3,2 m v do 4,5 m za první a ZKD den použití</t>
  </si>
  <si>
    <t>-2116226024</t>
  </si>
  <si>
    <t>11</t>
  </si>
  <si>
    <t>946112814</t>
  </si>
  <si>
    <t>Demontáž pojízdných věží trubkových/dílcových š do 1,2 m dl do 3,2 m v do 4,5 m</t>
  </si>
  <si>
    <t>326245611</t>
  </si>
  <si>
    <t>8</t>
  </si>
  <si>
    <t>998011002.R</t>
  </si>
  <si>
    <t>Přesun hmot v místě stavby ve stávající hale - přesun ocelové konstrukce</t>
  </si>
  <si>
    <t>t</t>
  </si>
  <si>
    <t>1420387907</t>
  </si>
  <si>
    <t>VRN</t>
  </si>
  <si>
    <t>Vedlejší rozpočtové náklady</t>
  </si>
  <si>
    <t>VRN1</t>
  </si>
  <si>
    <t>Průzkumné, geodetické a projektové práce</t>
  </si>
  <si>
    <t>13</t>
  </si>
  <si>
    <t>012002000</t>
  </si>
  <si>
    <t>Geodetické práce</t>
  </si>
  <si>
    <t>kpl</t>
  </si>
  <si>
    <t>1725448739</t>
  </si>
  <si>
    <t>VV</t>
  </si>
  <si>
    <t>"náklady na vytyčení stavby a sítí"</t>
  </si>
  <si>
    <t>Součet</t>
  </si>
  <si>
    <t>013254000</t>
  </si>
  <si>
    <t>Dokumentace skutečného provedení stavby</t>
  </si>
  <si>
    <t>CS ÚRS 2020 02</t>
  </si>
  <si>
    <t>227657599</t>
  </si>
  <si>
    <t>14</t>
  </si>
  <si>
    <t>013294000</t>
  </si>
  <si>
    <t>Ostatní dokumentace</t>
  </si>
  <si>
    <t>1162996134</t>
  </si>
  <si>
    <t>"dodavatelská dokumentace"</t>
  </si>
  <si>
    <t>VRN3</t>
  </si>
  <si>
    <t>Zařízení staveniště</t>
  </si>
  <si>
    <t>030001000</t>
  </si>
  <si>
    <t>-2074271389</t>
  </si>
  <si>
    <t>"náklady na zařízení staveniště, spotřeby energií atd."</t>
  </si>
  <si>
    <t>VRN7</t>
  </si>
  <si>
    <t>Provozní vlivy</t>
  </si>
  <si>
    <t>17</t>
  </si>
  <si>
    <t>071002000</t>
  </si>
  <si>
    <t>Provoz investora, třetích osob</t>
  </si>
  <si>
    <t>1625216171</t>
  </si>
  <si>
    <t>"provoz investora"</t>
  </si>
  <si>
    <t>VRN9</t>
  </si>
  <si>
    <t>Ostatní náklady</t>
  </si>
  <si>
    <t>18</t>
  </si>
  <si>
    <t>090001000</t>
  </si>
  <si>
    <t>368179753</t>
  </si>
  <si>
    <t>"dle potřeb zhotovitele"</t>
  </si>
  <si>
    <t>02 - PS02 Zařízení pracovní lávky</t>
  </si>
  <si>
    <t xml:space="preserve">    22-M - Montáže technologických zařízení</t>
  </si>
  <si>
    <t>OST - Ostatní</t>
  </si>
  <si>
    <t>22-M</t>
  </si>
  <si>
    <t>Montáže technologických zařízení</t>
  </si>
  <si>
    <t>PS201.01</t>
  </si>
  <si>
    <t>Zdvihací zařízení, nosnost 150 kg, zdvih 3210 mm, plošina 600x1050. _x000d_
Šachta : ocelová konstrukce s mikrotahokovem, v dolní stanici dveře 600x2000mm, v horní stanici branka 600x1100mm – dveře i branka elektromechanicky jištěné. _x000d_
Pohon elektrický, 230V / 3 x 2,5 mm2, jištění 16A + zemnící kabel 4mm2. _x000d_
Včetně kotvení do betonu a uchycení k OK lávky.</t>
  </si>
  <si>
    <t>1865962885</t>
  </si>
  <si>
    <t>PS201.02</t>
  </si>
  <si>
    <t>Instalační materál mimo dodávku zdvihacího zařízení</t>
  </si>
  <si>
    <t>-1365355619</t>
  </si>
  <si>
    <t>PS201.03</t>
  </si>
  <si>
    <t>Montáž zdvíhacího zařízení</t>
  </si>
  <si>
    <t>-300734314</t>
  </si>
  <si>
    <t>PS202.01</t>
  </si>
  <si>
    <t>Montážní a pomocný materiál pro přemístění informační tabule na nové místo</t>
  </si>
  <si>
    <t>695373273</t>
  </si>
  <si>
    <t>6</t>
  </si>
  <si>
    <t>PS202.02</t>
  </si>
  <si>
    <t>Montážní a pomocný materiál pro přemístění tlampačů níže pod plošinu pracovní lávky</t>
  </si>
  <si>
    <t>679186147</t>
  </si>
  <si>
    <t>PS202.03</t>
  </si>
  <si>
    <t>Demontáž a montáž informační tabule a tlampačů</t>
  </si>
  <si>
    <t>-858540600</t>
  </si>
  <si>
    <t>PS203.01</t>
  </si>
  <si>
    <t>Demontáž otočného jeřábu - ZACHOVAT, NEVYHAZOVAT !!!</t>
  </si>
  <si>
    <t>-1557569227</t>
  </si>
  <si>
    <t>OST</t>
  </si>
  <si>
    <t>Ostatní</t>
  </si>
  <si>
    <t>Dokumentace skutečného provedení</t>
  </si>
  <si>
    <t>soubor</t>
  </si>
  <si>
    <t>CS ÚRS 2018 02</t>
  </si>
  <si>
    <t>1024</t>
  </si>
  <si>
    <t>-1331724633</t>
  </si>
  <si>
    <t>042903000.R</t>
  </si>
  <si>
    <t>Provozní předpis</t>
  </si>
  <si>
    <t>…</t>
  </si>
  <si>
    <t>-1322303158</t>
  </si>
  <si>
    <t>043103010</t>
  </si>
  <si>
    <t>Individuální a komplexní vyzkoušení</t>
  </si>
  <si>
    <t>1806340891</t>
  </si>
  <si>
    <t>03 - PS03 Elektroinstalace a zabezpečení</t>
  </si>
  <si>
    <t xml:space="preserve">    741 - Elektroinstalace - silnoproud</t>
  </si>
  <si>
    <t xml:space="preserve">    21-M - Elektromontáže</t>
  </si>
  <si>
    <t>741</t>
  </si>
  <si>
    <t>Elektroinstalace - silnoproud</t>
  </si>
  <si>
    <t>03.001R</t>
  </si>
  <si>
    <t xml:space="preserve">Rozvaděč  RD1, dle č.2 SM 4328-T073</t>
  </si>
  <si>
    <t>-1631907385</t>
  </si>
  <si>
    <t>03.002R</t>
  </si>
  <si>
    <t xml:space="preserve">Dozbrojení rozvaděče  RH1, dle č.1 SM 4328-T073</t>
  </si>
  <si>
    <t>1505670190</t>
  </si>
  <si>
    <t>03.003R</t>
  </si>
  <si>
    <t>Místní skříňka kolej 12, dle č.3.1 SM 4328-T073</t>
  </si>
  <si>
    <t>-1828714570</t>
  </si>
  <si>
    <t>03.004R</t>
  </si>
  <si>
    <t>Místní skříňka kolej 13, dle č.3.2 SM 4328-T073</t>
  </si>
  <si>
    <t>-518828380</t>
  </si>
  <si>
    <t>03.005R</t>
  </si>
  <si>
    <t>Zámek dveří kolej 12, dle č.6 SM 4328-T073</t>
  </si>
  <si>
    <t>-1966149787</t>
  </si>
  <si>
    <t>03.006R</t>
  </si>
  <si>
    <t>Zámek dveří kolej 13, dle č.7 SM 4328-T073</t>
  </si>
  <si>
    <t>1577133759</t>
  </si>
  <si>
    <t>03.007R</t>
  </si>
  <si>
    <t>čidlo dveří kolej 12 vč. úchytu a kabelu, dle č.8 SM 4328-T073</t>
  </si>
  <si>
    <t>-2011136342</t>
  </si>
  <si>
    <t>03.008R</t>
  </si>
  <si>
    <t>čidlo dveří kolej 13 vč. úchytu a kabelu, dle č.9 SM 4328-T073</t>
  </si>
  <si>
    <t>1076130005</t>
  </si>
  <si>
    <t>34111030</t>
  </si>
  <si>
    <t>CYKY 3x1,5 kabel silový s Cu jádrem 1 kV 3x1,5mm2</t>
  </si>
  <si>
    <t>m</t>
  </si>
  <si>
    <t>-2000944525</t>
  </si>
  <si>
    <t>34111036</t>
  </si>
  <si>
    <t>CYKY 3x2,5 kabel silový s Cu jádrem 1 kV 3x2,5mm2</t>
  </si>
  <si>
    <t>291087546</t>
  </si>
  <si>
    <t>PKB.7110300</t>
  </si>
  <si>
    <t>CYKY-J 5x16 RE</t>
  </si>
  <si>
    <t>-1905156945</t>
  </si>
  <si>
    <t>34110300.R</t>
  </si>
  <si>
    <t>1-CYKY 4x25 RMV</t>
  </si>
  <si>
    <t>CS ÚRS 2020 01</t>
  </si>
  <si>
    <t>-1128241188</t>
  </si>
  <si>
    <t>34121582.R4</t>
  </si>
  <si>
    <t>kabel ovládací stíněný ÖLFLEX CLASSIC 110 Black 4G0,75</t>
  </si>
  <si>
    <t>664407008</t>
  </si>
  <si>
    <t>34121582.R5</t>
  </si>
  <si>
    <t>kabel ovládací stíněný ÖLFLEX CLASSIC 110 Black 7G0,75</t>
  </si>
  <si>
    <t>1885213841</t>
  </si>
  <si>
    <t>34121582.R6</t>
  </si>
  <si>
    <t>kabel ovládací stíněný ÖLFLEX CLASSIC 110 Black 12G1</t>
  </si>
  <si>
    <t>-392556751</t>
  </si>
  <si>
    <t>34142159</t>
  </si>
  <si>
    <t>CYA 16 ŽZ vodič izolovaný s Cu jádrem 16mm2</t>
  </si>
  <si>
    <t>CS ÚRS 2019 02</t>
  </si>
  <si>
    <t>1101999448</t>
  </si>
  <si>
    <t>34140850</t>
  </si>
  <si>
    <t>CYA 25 ŽZ vodič izolovaný s Cu jádrem 25mm2</t>
  </si>
  <si>
    <t>2131433600</t>
  </si>
  <si>
    <t>19</t>
  </si>
  <si>
    <t>34575565.R</t>
  </si>
  <si>
    <t>profil nosný C 300x15x30mm s kabelovými příchytkami, dle č.11 SM 4328-T073</t>
  </si>
  <si>
    <t>-2065946012</t>
  </si>
  <si>
    <t>24</t>
  </si>
  <si>
    <t>03.R23</t>
  </si>
  <si>
    <t>Trubka ocelová, žárový zinek 6036 ZN vč. kolen vývodek a uchycení dle č.11 4328-T073</t>
  </si>
  <si>
    <t>-1654889508</t>
  </si>
  <si>
    <t>25</t>
  </si>
  <si>
    <t>03.R24</t>
  </si>
  <si>
    <t>Žlab drátěný, galv.zinek DZ 60x100 a přísl., dle č.11 SM 4328-T073</t>
  </si>
  <si>
    <t>62083445</t>
  </si>
  <si>
    <t>26</t>
  </si>
  <si>
    <t>03.R25</t>
  </si>
  <si>
    <t>Vypínač ř.6 230/20A, IP66, IK07, dle č.5 SM 4328-T073</t>
  </si>
  <si>
    <t>1340854391</t>
  </si>
  <si>
    <t>27</t>
  </si>
  <si>
    <t>03.R26</t>
  </si>
  <si>
    <t>Zásuvkový rozvaděč, dle č.4 SM 4328-T073</t>
  </si>
  <si>
    <t>457392579</t>
  </si>
  <si>
    <t>23</t>
  </si>
  <si>
    <t>02.LED03.R</t>
  </si>
  <si>
    <t>LED svítidlo, 1x37W, 4100 lm, Ra 80, 4000K vč. příslušenství, dle č.5 SM 4328-T073</t>
  </si>
  <si>
    <t>-1846083765</t>
  </si>
  <si>
    <t>22</t>
  </si>
  <si>
    <t>03.R22</t>
  </si>
  <si>
    <t>Ekvipotenciální připojnice, dle č.12 SM 4328-T073</t>
  </si>
  <si>
    <t>-771450460</t>
  </si>
  <si>
    <t>20</t>
  </si>
  <si>
    <t>03.R20</t>
  </si>
  <si>
    <t>Podružný materiál</t>
  </si>
  <si>
    <t>-767390474</t>
  </si>
  <si>
    <t>03.R21</t>
  </si>
  <si>
    <t>Různé drobné nespecifikované</t>
  </si>
  <si>
    <t>2064385557</t>
  </si>
  <si>
    <t>28</t>
  </si>
  <si>
    <t>130456019600R</t>
  </si>
  <si>
    <t>Pronájem vysokozdvižné plošiny</t>
  </si>
  <si>
    <t>den</t>
  </si>
  <si>
    <t>1211668553</t>
  </si>
  <si>
    <t>21-M</t>
  </si>
  <si>
    <t>Elektromontáže</t>
  </si>
  <si>
    <t>29</t>
  </si>
  <si>
    <t>741122211</t>
  </si>
  <si>
    <t>Montáž kabelů měděných bez ukončení uložených volně nebo v liště plných kulatých (CYKY) počtu a průřezu žil 3x1,5 až 6 mm2</t>
  </si>
  <si>
    <t>720423836</t>
  </si>
  <si>
    <t>30</t>
  </si>
  <si>
    <t>741122234</t>
  </si>
  <si>
    <t>Montáž kabelů měděných bez ukončení uložených volně nebo v liště plných kulatých (CYKY) počtu a průřezu žil 5x16 mm2</t>
  </si>
  <si>
    <t>-331552063</t>
  </si>
  <si>
    <t>31</t>
  </si>
  <si>
    <t>741122223</t>
  </si>
  <si>
    <t>Montáž kabelů měděných bez ukončení uložených volně nebo v liště plných kulatých (CYKY) počtu a průřezu žil 4x16 až 25 mm2</t>
  </si>
  <si>
    <t>1578903772</t>
  </si>
  <si>
    <t>32</t>
  </si>
  <si>
    <t>742121001</t>
  </si>
  <si>
    <t>Montáž kabelů sdělovacích pro vnitřní rozvody počtu žil do 15</t>
  </si>
  <si>
    <t>-2064937255</t>
  </si>
  <si>
    <t>33</t>
  </si>
  <si>
    <t>210800411</t>
  </si>
  <si>
    <t>Montáž izolovaných vodičů měděných CYA 16 do 1 kV bez ukončení uložených v trubkách nebo lištách zatažených plných a laněných s PVC pláštěm, bezhalogenových, ohniodolných (CY, CHAH-R(V),...) průřezu žíly 0,5 až 16 mm2</t>
  </si>
  <si>
    <t>1788938172</t>
  </si>
  <si>
    <t>34</t>
  </si>
  <si>
    <t>210800413</t>
  </si>
  <si>
    <t>Montáž izolovaných vodičů měděných CYA 25 do 1 kV bez ukončení uložených v trubkách nebo lištách zatažených plných a laněných s PVC pláštěm, bezhalogenových, ohniodolných (CY, CHAH-R(V),...) průřezu žíly 25 až 35 mm2</t>
  </si>
  <si>
    <t>-749725394</t>
  </si>
  <si>
    <t>35</t>
  </si>
  <si>
    <t>741910551</t>
  </si>
  <si>
    <t>Montáž nosného C profilu 300mm dle č.11 SM 4328-T073</t>
  </si>
  <si>
    <t>ks</t>
  </si>
  <si>
    <t>-1693361243</t>
  </si>
  <si>
    <t>37</t>
  </si>
  <si>
    <t>741110002</t>
  </si>
  <si>
    <t>Montáž trubek elektroinstalačních s nasunutím nebo našroubováním do krabic plastových tuhých, uložených pevně, vnější Ø přes 23 do 35 mm dle č.11 4328-T073</t>
  </si>
  <si>
    <t>-801172576</t>
  </si>
  <si>
    <t>36</t>
  </si>
  <si>
    <t>741910412</t>
  </si>
  <si>
    <t>Montáž žlabů bez stojiny a výložníků kovových s podpěrkami a příslušenstvím bez víka, šířky do 100 mm dle č.11 SM 4328-T073</t>
  </si>
  <si>
    <t>-1972317964</t>
  </si>
  <si>
    <t>50</t>
  </si>
  <si>
    <t>741310011</t>
  </si>
  <si>
    <t>Montáž vypínače, dle č.5 SM 4328-T073</t>
  </si>
  <si>
    <t>-2014007290</t>
  </si>
  <si>
    <t>49</t>
  </si>
  <si>
    <t>03.R31</t>
  </si>
  <si>
    <t>Montáž zásuvkových rozvaděčů, dle č.4 SM 4328-T073</t>
  </si>
  <si>
    <t>2005010556</t>
  </si>
  <si>
    <t>38</t>
  </si>
  <si>
    <t>741372151</t>
  </si>
  <si>
    <t>Montáž svítidel LED se zapojením vodičů průmyslových, dle č.5 SM 4328-T073</t>
  </si>
  <si>
    <t>299729361</t>
  </si>
  <si>
    <t>39</t>
  </si>
  <si>
    <t>03.R38</t>
  </si>
  <si>
    <t>Montáž ekvipotenciální přípojnice dle č.12 SM 4328-T073</t>
  </si>
  <si>
    <t>1266704902</t>
  </si>
  <si>
    <t>40</t>
  </si>
  <si>
    <t>741130006</t>
  </si>
  <si>
    <t>Ukončení do 1x16</t>
  </si>
  <si>
    <t>-1054281698</t>
  </si>
  <si>
    <t>41</t>
  </si>
  <si>
    <t>741130007</t>
  </si>
  <si>
    <t>Ukončení do 1x25</t>
  </si>
  <si>
    <t>-1238533448</t>
  </si>
  <si>
    <t>42</t>
  </si>
  <si>
    <t>741130132</t>
  </si>
  <si>
    <t>Ukončení do 4x1</t>
  </si>
  <si>
    <t>-631080910</t>
  </si>
  <si>
    <t>43</t>
  </si>
  <si>
    <t>741130134</t>
  </si>
  <si>
    <t>Ukončení do 4x10</t>
  </si>
  <si>
    <t>1906911917</t>
  </si>
  <si>
    <t>44</t>
  </si>
  <si>
    <t>741130136</t>
  </si>
  <si>
    <t>Ukončení do 4x25</t>
  </si>
  <si>
    <t>817291977</t>
  </si>
  <si>
    <t>47</t>
  </si>
  <si>
    <t>210100156</t>
  </si>
  <si>
    <t>Ukončení do 5x16</t>
  </si>
  <si>
    <t>-1737952385</t>
  </si>
  <si>
    <t>48</t>
  </si>
  <si>
    <t>741130155</t>
  </si>
  <si>
    <t>Ukončení do 16x1</t>
  </si>
  <si>
    <t>1992889792</t>
  </si>
  <si>
    <t>46</t>
  </si>
  <si>
    <t>03.R40</t>
  </si>
  <si>
    <t>Montáž rozvaděče, dle č.2 SM 4328-T073</t>
  </si>
  <si>
    <t>1942060030</t>
  </si>
  <si>
    <t>52</t>
  </si>
  <si>
    <t>03.R41</t>
  </si>
  <si>
    <t>Montáž zámku a indukčního čidla dveří, dle č. 6 až č.9 SM 4328-T073</t>
  </si>
  <si>
    <t>-371336591</t>
  </si>
  <si>
    <t>53</t>
  </si>
  <si>
    <t>03.R42</t>
  </si>
  <si>
    <t>Montáž skříňky MS, dle č.3 a č.4 SM 4328-T073</t>
  </si>
  <si>
    <t>-357385699</t>
  </si>
  <si>
    <t>54</t>
  </si>
  <si>
    <t>03.R43</t>
  </si>
  <si>
    <t>Úprava rozvaděče RH1, dle č.1 SM 4328-T073</t>
  </si>
  <si>
    <t>-920375544</t>
  </si>
  <si>
    <t>51</t>
  </si>
  <si>
    <t>03.R34</t>
  </si>
  <si>
    <t>-253035531</t>
  </si>
  <si>
    <t>55</t>
  </si>
  <si>
    <t>065002000.R</t>
  </si>
  <si>
    <t>Doprava</t>
  </si>
  <si>
    <t>-945153506</t>
  </si>
  <si>
    <t>56</t>
  </si>
  <si>
    <t>091003000.R0</t>
  </si>
  <si>
    <t>PPV</t>
  </si>
  <si>
    <t>-32084372</t>
  </si>
  <si>
    <t>57</t>
  </si>
  <si>
    <t>998021021.R</t>
  </si>
  <si>
    <t>Přesun</t>
  </si>
  <si>
    <t>-485766912</t>
  </si>
  <si>
    <t>58</t>
  </si>
  <si>
    <t>091003000.R1</t>
  </si>
  <si>
    <t>GZS</t>
  </si>
  <si>
    <t>-20183410</t>
  </si>
  <si>
    <t>59</t>
  </si>
  <si>
    <t>Provozní vlivy, provoz investora, třetích osob</t>
  </si>
  <si>
    <t>-692448988</t>
  </si>
  <si>
    <t>60</t>
  </si>
  <si>
    <t>043103000.R</t>
  </si>
  <si>
    <t>Příprava na komplexní zkoušky a jejich provedení</t>
  </si>
  <si>
    <t>1587305354</t>
  </si>
  <si>
    <t>61</t>
  </si>
  <si>
    <t>741810003.R</t>
  </si>
  <si>
    <t>Výchozí revize</t>
  </si>
  <si>
    <t>-430689604</t>
  </si>
  <si>
    <t>62</t>
  </si>
  <si>
    <t>045203000</t>
  </si>
  <si>
    <t>Kompletační činnost</t>
  </si>
  <si>
    <t>259730511</t>
  </si>
  <si>
    <t>63</t>
  </si>
  <si>
    <t>10801515</t>
  </si>
  <si>
    <t>04 - PS04 Rozvod stlačeného vzduchu</t>
  </si>
  <si>
    <t xml:space="preserve">    23-M - Montáže potrubí</t>
  </si>
  <si>
    <t>23-M</t>
  </si>
  <si>
    <t>Montáže potrubí</t>
  </si>
  <si>
    <t>14011010</t>
  </si>
  <si>
    <t>trubka ocelová bezešvá hladká jakost 11 353 21,3x2,9mm</t>
  </si>
  <si>
    <t>-824124837</t>
  </si>
  <si>
    <t>230011009</t>
  </si>
  <si>
    <t>Montáž potrubí z trub ocelových hladkých tř. 11 až 13 Ø 21,3 mm, tl. 2,9 mm</t>
  </si>
  <si>
    <t>-1619378544</t>
  </si>
  <si>
    <t>14011018</t>
  </si>
  <si>
    <t>trubka ocelová bezešvá hladká jakost 11 353 33,7x3,2mm</t>
  </si>
  <si>
    <t>74623873</t>
  </si>
  <si>
    <t>230011022</t>
  </si>
  <si>
    <t>Montáž potrubí z trub ocelových hladkých tř. 11 až 13 Ø 33,7 mm, tl. 3,2 mm</t>
  </si>
  <si>
    <t>-1503866868</t>
  </si>
  <si>
    <t>31630459</t>
  </si>
  <si>
    <t xml:space="preserve">oblouk trubkový  typ 3D tvar 90° - K3 D 21,3mm tl 2,9mm</t>
  </si>
  <si>
    <t>-1028537663</t>
  </si>
  <si>
    <t>31630465</t>
  </si>
  <si>
    <t xml:space="preserve">oblouk trubkový  typ 3D tvar 90° - K3 D 33,7mm tl 3,2mm</t>
  </si>
  <si>
    <t>-585702878</t>
  </si>
  <si>
    <t>0401.R</t>
  </si>
  <si>
    <t>Redukce DN25/DN15 ocel</t>
  </si>
  <si>
    <t>699365667</t>
  </si>
  <si>
    <t>0402.R</t>
  </si>
  <si>
    <t>T-kus DN25/DN15</t>
  </si>
  <si>
    <t>-1713812512</t>
  </si>
  <si>
    <t>42231500.R</t>
  </si>
  <si>
    <t>kohout kulový uhlíková ocel K85.DZT DN25 PN16 přivařovací</t>
  </si>
  <si>
    <t>1326375729</t>
  </si>
  <si>
    <t>230021021.R</t>
  </si>
  <si>
    <t>Montáž kulového kohoutu DN25</t>
  </si>
  <si>
    <t>1476558663</t>
  </si>
  <si>
    <t>48466560.R</t>
  </si>
  <si>
    <t>Kulový kohout ruční DN15 PN16 vnitřní závit 1/2"</t>
  </si>
  <si>
    <t>-573465075</t>
  </si>
  <si>
    <t>55124389</t>
  </si>
  <si>
    <t>kohout vypouštěcí kulový s hadicovou vývodkou a zátkou PN 10 T 110°C 1/2"</t>
  </si>
  <si>
    <t>-1113301218</t>
  </si>
  <si>
    <t>734209112</t>
  </si>
  <si>
    <t>Montáž armatury závitové s jedním závitem 1/2"</t>
  </si>
  <si>
    <t>-1310722265</t>
  </si>
  <si>
    <t>0403.R</t>
  </si>
  <si>
    <t>Rychlospojka 1/4" - závit 1/2"</t>
  </si>
  <si>
    <t>-2020999896</t>
  </si>
  <si>
    <t>0404.R</t>
  </si>
  <si>
    <t>Ofukovací pistole, připojení rychlospojka 1/4"</t>
  </si>
  <si>
    <t>201325763</t>
  </si>
  <si>
    <t>27232040.R</t>
  </si>
  <si>
    <t>hadice pryžové tlakové pro stlačený vzduch 1/4" vč. rychlospojek 1/4" - 2ks, 15m</t>
  </si>
  <si>
    <t>1450433701</t>
  </si>
  <si>
    <t>31197002</t>
  </si>
  <si>
    <t>tyč závitová Pz 4.6 M8</t>
  </si>
  <si>
    <t>1730446061</t>
  </si>
  <si>
    <t>0405.R</t>
  </si>
  <si>
    <t>Zarážecí kotva ZK M8 s límcem</t>
  </si>
  <si>
    <t>-867548602</t>
  </si>
  <si>
    <t>42390142</t>
  </si>
  <si>
    <t>objímka potrubí dvoušroubová M8 20–23 1/2"</t>
  </si>
  <si>
    <t>1179942646</t>
  </si>
  <si>
    <t>0407.R</t>
  </si>
  <si>
    <t>Potrubní příchytka STAUFF 5 21,3 PP</t>
  </si>
  <si>
    <t>-1475428189</t>
  </si>
  <si>
    <t>0406.R</t>
  </si>
  <si>
    <t>Potrubní příchytka STAUFF 5 33,7 PP</t>
  </si>
  <si>
    <t>1944392887</t>
  </si>
  <si>
    <t>0408.R</t>
  </si>
  <si>
    <t>Přivařovací plech SP2 DN15</t>
  </si>
  <si>
    <t>-1765901239</t>
  </si>
  <si>
    <t>0409.R</t>
  </si>
  <si>
    <t>Přivařovací plech SP3 DN25</t>
  </si>
  <si>
    <t>-1857712571</t>
  </si>
  <si>
    <t>0410.R</t>
  </si>
  <si>
    <t>Šroub AS5 M6x60 STAUFF</t>
  </si>
  <si>
    <t>1101700629</t>
  </si>
  <si>
    <t>0411.R</t>
  </si>
  <si>
    <t>Montážní a pomocný materiál</t>
  </si>
  <si>
    <t>-1253152673</t>
  </si>
  <si>
    <t>13010204</t>
  </si>
  <si>
    <t>tyč ocelová plochá jakost 11 375 40x6mm</t>
  </si>
  <si>
    <t>1035270385</t>
  </si>
  <si>
    <t>13010404</t>
  </si>
  <si>
    <t>úhelník ocelový rovnostranný jakost 11 375 30x30x3mm</t>
  </si>
  <si>
    <t>1922772218</t>
  </si>
  <si>
    <t>230170001</t>
  </si>
  <si>
    <t>Příprava pro zkoušku těsnosti potrubí DN do 40</t>
  </si>
  <si>
    <t>sada</t>
  </si>
  <si>
    <t>447239915</t>
  </si>
  <si>
    <t>230170011</t>
  </si>
  <si>
    <t>Zkouška těsnosti potrubí DN do 40</t>
  </si>
  <si>
    <t>746895835</t>
  </si>
  <si>
    <t>789-1</t>
  </si>
  <si>
    <t>Nátěr potrubí stupeň C3</t>
  </si>
  <si>
    <t>1374947647</t>
  </si>
  <si>
    <t>946111113</t>
  </si>
  <si>
    <t>Montáž pojízdných věží trubkových nebo dílcových s maximálním zatížením podlahy do 200 kg/m2 šířky od 0,6 do 0,9 m, délky do 3,2 m, výšky přes 2,5 m do 3,5 m</t>
  </si>
  <si>
    <t>-1367854719</t>
  </si>
  <si>
    <t>946111213</t>
  </si>
  <si>
    <t>Montáž pojízdných věží trubkových nebo dílcových s maximálním zatížením podlahy do 200 kg/m2 Příplatek za první a každý další den použití pojízdného lešení k ceně -1113</t>
  </si>
  <si>
    <t>575366748</t>
  </si>
  <si>
    <t>05 - SO01 Úprava trakčního vedení</t>
  </si>
  <si>
    <t>741 - Elektromontáže a trakční vedení</t>
  </si>
  <si>
    <t xml:space="preserve">    21-M - Elektromontáže- pospojování</t>
  </si>
  <si>
    <t xml:space="preserve">    D1 - Materiál SBS</t>
  </si>
  <si>
    <t xml:space="preserve">    HSV - Materiál trakce</t>
  </si>
  <si>
    <t xml:space="preserve">    D2 - Demontáž</t>
  </si>
  <si>
    <t xml:space="preserve">    D3 - Montáž</t>
  </si>
  <si>
    <t>Elektromontáže a trakční vedení</t>
  </si>
  <si>
    <t>Elektromontáže- pospojování</t>
  </si>
  <si>
    <t>210800527</t>
  </si>
  <si>
    <t>Montáž izolovaných vodičů měděných do 1 kV uložených volně CY, HO5V, HO7V, NYY, YY, průřezu žíly 6 mm2</t>
  </si>
  <si>
    <t>341111900R</t>
  </si>
  <si>
    <t>kabel silový jednožilový s Cu jádrem</t>
  </si>
  <si>
    <t>P</t>
  </si>
  <si>
    <t>Poznámka k položce:_x000d_
Poznámka k položce: kabely pospojování CY 10mm2 CY 6mm2</t>
  </si>
  <si>
    <t>345670240</t>
  </si>
  <si>
    <t>oko kabelové Cu lisovací lehčené 6 x 5</t>
  </si>
  <si>
    <t>D1</t>
  </si>
  <si>
    <t>Materiál SBS</t>
  </si>
  <si>
    <t>R3</t>
  </si>
  <si>
    <t>Signalizační lampa SBS-zelená</t>
  </si>
  <si>
    <t>R4</t>
  </si>
  <si>
    <t>Signalizační lampa SBS-červená</t>
  </si>
  <si>
    <t>Poznámka k položce:_x000d_
Poznámka k položce: Standard DPO</t>
  </si>
  <si>
    <t>R5</t>
  </si>
  <si>
    <t>Zařízení pro indikaci beznapěťového stavu pro TRAM</t>
  </si>
  <si>
    <t>R7</t>
  </si>
  <si>
    <t>Rozvaděč R-SBS</t>
  </si>
  <si>
    <t>R10</t>
  </si>
  <si>
    <t xml:space="preserve">Rozvaděč  blokování -RO1</t>
  </si>
  <si>
    <t xml:space="preserve">Poznámka k položce:_x000d_
Poznámka k položce: funkce a specifikace viz  Technická zpráva a Schéma blokování</t>
  </si>
  <si>
    <t>R11</t>
  </si>
  <si>
    <t>Ovládací panel s tlačítky</t>
  </si>
  <si>
    <t>R9341001</t>
  </si>
  <si>
    <t xml:space="preserve">Světelně akustický  maják</t>
  </si>
  <si>
    <t>R429487</t>
  </si>
  <si>
    <t>ÖLFLEX Classic 110 Black 0,6/1kV 7Gx1mm2</t>
  </si>
  <si>
    <t>Poznámka k položce:_x000d_
Poznámka k položce: Propojeni MPS(Q)-ORB</t>
  </si>
  <si>
    <t>2*180</t>
  </si>
  <si>
    <t>R95160</t>
  </si>
  <si>
    <t>Kabel CYKY 2D x 1.5mm2</t>
  </si>
  <si>
    <t>Poznámka k položce:_x000d_
Poznámka k položce: propojení sig.lamp</t>
  </si>
  <si>
    <t>2*180+2*50</t>
  </si>
  <si>
    <t>R85902</t>
  </si>
  <si>
    <t>CYKY 2A x 1.5mm2</t>
  </si>
  <si>
    <t>Poznámka k položce:_x000d_
Poznámka k položce: propojení R-SBS-RO1</t>
  </si>
  <si>
    <t>2*50</t>
  </si>
  <si>
    <t>R421545</t>
  </si>
  <si>
    <t>CYKY 7D x 2.5mm2</t>
  </si>
  <si>
    <t>Poznámka k položce:_x000d_
Poznámka k položce: napájení motor.pohon - RO1 napájení NN - UR15 napájení RO1</t>
  </si>
  <si>
    <t>2*80+120+50</t>
  </si>
  <si>
    <t>357131213R</t>
  </si>
  <si>
    <t>Instalační krabice</t>
  </si>
  <si>
    <t>34571352</t>
  </si>
  <si>
    <t>trubka elektroinstalační ohebná dvouplášťová korugovaná D 52/63 mm, HDPE+LDPE</t>
  </si>
  <si>
    <t>Poznámka k položce:_x000d_
Poznámka k položce: svod k ukolejnění</t>
  </si>
  <si>
    <t>5*8</t>
  </si>
  <si>
    <t>R13</t>
  </si>
  <si>
    <t>Nouzová tlačítka</t>
  </si>
  <si>
    <t>R27</t>
  </si>
  <si>
    <t>Kabel J 3x2,5 mm2</t>
  </si>
  <si>
    <t>2*55+22</t>
  </si>
  <si>
    <t>R28</t>
  </si>
  <si>
    <t>Kabel J 3x1,5 mm2</t>
  </si>
  <si>
    <t>R29</t>
  </si>
  <si>
    <t>Kabel O 2x1,5 mm2</t>
  </si>
  <si>
    <t>R35</t>
  </si>
  <si>
    <t>Kabelové rošt š. 200, vč.upev.materiálu</t>
  </si>
  <si>
    <t>34575152R</t>
  </si>
  <si>
    <t>žlab kabelový s víkem PVC (200x126)</t>
  </si>
  <si>
    <t>Poznámka k položce:_x000d_
Poznámka k položce: vč. ohybů a spojovacího materiálu</t>
  </si>
  <si>
    <t>R36</t>
  </si>
  <si>
    <t>Trubky korugované pr.50,vč.upev.materiálu</t>
  </si>
  <si>
    <t>4*5</t>
  </si>
  <si>
    <t>R38</t>
  </si>
  <si>
    <t>Ostatní montážní materiál</t>
  </si>
  <si>
    <t>%</t>
  </si>
  <si>
    <t>HSV</t>
  </si>
  <si>
    <t>Materiál trakce</t>
  </si>
  <si>
    <t>R9</t>
  </si>
  <si>
    <t>Rychlovypínač UR15</t>
  </si>
  <si>
    <t xml:space="preserve">Poznámka k položce:_x000d_
Poznámka k položce:  viz Technická zpráva a Výkresy sestav 1500A UR1541SD-ZZZZZA1ECN1 vč. nosné konstrukce uchycené na zdi +další mont.materiál (Kabely, svorky, koncovky,spoj.materiál)</t>
  </si>
  <si>
    <t>TMDIDHc</t>
  </si>
  <si>
    <t>Odpojovač I s motorovým pohonem 220V AC na zed, upevnění šrouby</t>
  </si>
  <si>
    <t>TM-UK</t>
  </si>
  <si>
    <t>Šroubované ukolejnění CHBU50mm2</t>
  </si>
  <si>
    <t xml:space="preserve">Poznámka k položce:_x000d_
Poznámka k položce:  CHBU50mm2 -15m / 1ks</t>
  </si>
  <si>
    <t>34571355</t>
  </si>
  <si>
    <t>trubka elektroinstalační ohebná dvouplášťová korugovaná D 94/110 mm, HDPE+LDPE</t>
  </si>
  <si>
    <t>R21</t>
  </si>
  <si>
    <t>Montáž skříňky připojení kabelu ke kolejnici</t>
  </si>
  <si>
    <t>R22</t>
  </si>
  <si>
    <t>Skříňka připojení ukolejňovacího kabelu na kolejnici</t>
  </si>
  <si>
    <t>R227145</t>
  </si>
  <si>
    <t>Děliče Tram</t>
  </si>
  <si>
    <t>Poznámka k položce:_x000d_
Poznámka k položce: viz Výkresy sestav</t>
  </si>
  <si>
    <t>R091</t>
  </si>
  <si>
    <t>Nerozebiratelné ukončení lana se smyčkovým izolátorem silikonovým 25kN</t>
  </si>
  <si>
    <t>TMB4P1</t>
  </si>
  <si>
    <t>Pevný závěs TRAM do roviny na PARAFIL</t>
  </si>
  <si>
    <t>66</t>
  </si>
  <si>
    <t xml:space="preserve">Poznámka k položce:_x000d_
Poznámka k položce:  viz Výkresy sestav</t>
  </si>
  <si>
    <t>R101</t>
  </si>
  <si>
    <t>Parafilový převěs P11</t>
  </si>
  <si>
    <t>68</t>
  </si>
  <si>
    <t xml:space="preserve">Poznámka k položce:_x000d_
Poznámka k položce: TV2S1P11-  15m</t>
  </si>
  <si>
    <t>9*2</t>
  </si>
  <si>
    <t>R271115</t>
  </si>
  <si>
    <t>Trolejový drát Cu 120 mm2, vč.+5% prořez</t>
  </si>
  <si>
    <t>70</t>
  </si>
  <si>
    <t>TK185-0x1x1N</t>
  </si>
  <si>
    <t xml:space="preserve">Kabelové propojení trolej - odpojovač,  CHBU185mm2</t>
  </si>
  <si>
    <t>72</t>
  </si>
  <si>
    <t>Poznámka k položce:_x000d_
Poznámka k položce: CHBU 185mm2</t>
  </si>
  <si>
    <t>D2</t>
  </si>
  <si>
    <t>Demontáž</t>
  </si>
  <si>
    <t>R39</t>
  </si>
  <si>
    <t>Demontáž odpojovačů a SBS, vč.kabeláže</t>
  </si>
  <si>
    <t>74</t>
  </si>
  <si>
    <t>210030762</t>
  </si>
  <si>
    <t>Demontáž trolej. vedení, průřezu do 150 mm2</t>
  </si>
  <si>
    <t>76</t>
  </si>
  <si>
    <t>D3</t>
  </si>
  <si>
    <t>Montáž</t>
  </si>
  <si>
    <t>R40</t>
  </si>
  <si>
    <t>Montáž Signalizace beznapěťového stavu s blokováním</t>
  </si>
  <si>
    <t>78</t>
  </si>
  <si>
    <t xml:space="preserve">Poznámka k položce:_x000d_
Poznámka k položce:  Signalizace beznapěťového stavu-  pro 1 kolej, 2ks lampy se zeleným světlem , zapojení do rozvaděče  SBS  a ORBvč. kabeláže</t>
  </si>
  <si>
    <t>R41</t>
  </si>
  <si>
    <t>Montážní práce- rozvaděče UR15</t>
  </si>
  <si>
    <t>hod.</t>
  </si>
  <si>
    <t>80</t>
  </si>
  <si>
    <t>R42</t>
  </si>
  <si>
    <t>Montážní práce- rozvaděče ORB a SBS</t>
  </si>
  <si>
    <t>82</t>
  </si>
  <si>
    <t>R43</t>
  </si>
  <si>
    <t>Montážní práce kabelová propojení a ukolejnění</t>
  </si>
  <si>
    <t>84</t>
  </si>
  <si>
    <t>4*8*5</t>
  </si>
  <si>
    <t>R45</t>
  </si>
  <si>
    <t>Montážní práceTV</t>
  </si>
  <si>
    <t>86</t>
  </si>
  <si>
    <t>R46</t>
  </si>
  <si>
    <t>Odborný technik DPO</t>
  </si>
  <si>
    <t>88</t>
  </si>
  <si>
    <t>45</t>
  </si>
  <si>
    <t>R47</t>
  </si>
  <si>
    <t>Montážní plošina kolejová , vč.osádky</t>
  </si>
  <si>
    <t>90</t>
  </si>
  <si>
    <t>HZS3131R</t>
  </si>
  <si>
    <t>Hodinová zúčtovací sazba technik dopravního podniku - manipulace na síti, zajištění, přepnutí vedení</t>
  </si>
  <si>
    <t>hod</t>
  </si>
  <si>
    <t>92</t>
  </si>
  <si>
    <t>210280003</t>
  </si>
  <si>
    <t>Zkoušky a prohlídky el rozvodů a zařízení celková prohlídka pro objem mtž prací do 1 000 000 Kč</t>
  </si>
  <si>
    <t>94</t>
  </si>
  <si>
    <t>262144</t>
  </si>
  <si>
    <t>96</t>
  </si>
  <si>
    <t>044002000</t>
  </si>
  <si>
    <t>Revize+ kontrolní prohlídka, průkaz UTZ/E</t>
  </si>
  <si>
    <t>98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</si>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</sst>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34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4328_1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Pracovní lávky vozovna Poruba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14. 4. 2020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Dopravní podnik Ostrava, a. s.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PROJEKT HTL s.r.o.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ROUND(SUM(AG55:AG59),2)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ROUND(SUM(AS55:AS59),2)</f>
        <v>0</v>
      </c>
      <c r="AT54" s="107">
        <f>ROUND(SUM(AV54:AW54),2)</f>
        <v>0</v>
      </c>
      <c r="AU54" s="108">
        <f>ROUND(SUM(AU55:AU59),5)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ROUND(SUM(AZ55:AZ59),2)</f>
        <v>0</v>
      </c>
      <c r="BA54" s="107">
        <f>ROUND(SUM(BA55:BA59),2)</f>
        <v>0</v>
      </c>
      <c r="BB54" s="107">
        <f>ROUND(SUM(BB55:BB59),2)</f>
        <v>0</v>
      </c>
      <c r="BC54" s="107">
        <f>ROUND(SUM(BC55:BC59),2)</f>
        <v>0</v>
      </c>
      <c r="BD54" s="109">
        <f>ROUND(SUM(BD55:BD59),2)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PS01 Ocelové konstrukce'!J30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'01 - PS01 Ocelové konstrukce'!P88</f>
        <v>0</v>
      </c>
      <c r="AV55" s="121">
        <f>'01 - PS01 Ocelové konstrukce'!J33</f>
        <v>0</v>
      </c>
      <c r="AW55" s="121">
        <f>'01 - PS01 Ocelové konstrukce'!J34</f>
        <v>0</v>
      </c>
      <c r="AX55" s="121">
        <f>'01 - PS01 Ocelové konstrukce'!J35</f>
        <v>0</v>
      </c>
      <c r="AY55" s="121">
        <f>'01 - PS01 Ocelové konstrukce'!J36</f>
        <v>0</v>
      </c>
      <c r="AZ55" s="121">
        <f>'01 - PS01 Ocelové konstrukce'!F33</f>
        <v>0</v>
      </c>
      <c r="BA55" s="121">
        <f>'01 - PS01 Ocelové konstrukce'!F34</f>
        <v>0</v>
      </c>
      <c r="BB55" s="121">
        <f>'01 - PS01 Ocelové konstrukce'!F35</f>
        <v>0</v>
      </c>
      <c r="BC55" s="121">
        <f>'01 - PS01 Ocelové konstrukce'!F36</f>
        <v>0</v>
      </c>
      <c r="BD55" s="123">
        <f>'01 - PS01 Ocelové konstrukce'!F37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16.5" customHeight="1">
      <c r="A56" s="112" t="s">
        <v>75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PS02 Zařízení pracov...'!J30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78</v>
      </c>
      <c r="AR56" s="119"/>
      <c r="AS56" s="120">
        <v>0</v>
      </c>
      <c r="AT56" s="121">
        <f>ROUND(SUM(AV56:AW56),2)</f>
        <v>0</v>
      </c>
      <c r="AU56" s="122">
        <f>'02 - PS02 Zařízení pracov...'!P82</f>
        <v>0</v>
      </c>
      <c r="AV56" s="121">
        <f>'02 - PS02 Zařízení pracov...'!J33</f>
        <v>0</v>
      </c>
      <c r="AW56" s="121">
        <f>'02 - PS02 Zařízení pracov...'!J34</f>
        <v>0</v>
      </c>
      <c r="AX56" s="121">
        <f>'02 - PS02 Zařízení pracov...'!J35</f>
        <v>0</v>
      </c>
      <c r="AY56" s="121">
        <f>'02 - PS02 Zařízení pracov...'!J36</f>
        <v>0</v>
      </c>
      <c r="AZ56" s="121">
        <f>'02 - PS02 Zařízení pracov...'!F33</f>
        <v>0</v>
      </c>
      <c r="BA56" s="121">
        <f>'02 - PS02 Zařízení pracov...'!F34</f>
        <v>0</v>
      </c>
      <c r="BB56" s="121">
        <f>'02 - PS02 Zařízení pracov...'!F35</f>
        <v>0</v>
      </c>
      <c r="BC56" s="121">
        <f>'02 - PS02 Zařízení pracov...'!F36</f>
        <v>0</v>
      </c>
      <c r="BD56" s="123">
        <f>'02 - PS02 Zařízení pracov...'!F37</f>
        <v>0</v>
      </c>
      <c r="BE56" s="7"/>
      <c r="BT56" s="124" t="s">
        <v>79</v>
      </c>
      <c r="BV56" s="124" t="s">
        <v>73</v>
      </c>
      <c r="BW56" s="124" t="s">
        <v>84</v>
      </c>
      <c r="BX56" s="124" t="s">
        <v>5</v>
      </c>
      <c r="CL56" s="124" t="s">
        <v>19</v>
      </c>
      <c r="CM56" s="124" t="s">
        <v>81</v>
      </c>
    </row>
    <row r="57" s="7" customFormat="1" ht="16.5" customHeight="1">
      <c r="A57" s="112" t="s">
        <v>75</v>
      </c>
      <c r="B57" s="113"/>
      <c r="C57" s="114"/>
      <c r="D57" s="115" t="s">
        <v>85</v>
      </c>
      <c r="E57" s="115"/>
      <c r="F57" s="115"/>
      <c r="G57" s="115"/>
      <c r="H57" s="115"/>
      <c r="I57" s="116"/>
      <c r="J57" s="115" t="s">
        <v>86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'03 - PS03 Elektroinstalac...'!J30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78</v>
      </c>
      <c r="AR57" s="119"/>
      <c r="AS57" s="120">
        <v>0</v>
      </c>
      <c r="AT57" s="121">
        <f>ROUND(SUM(AV57:AW57),2)</f>
        <v>0</v>
      </c>
      <c r="AU57" s="122">
        <f>'03 - PS03 Elektroinstalac...'!P84</f>
        <v>0</v>
      </c>
      <c r="AV57" s="121">
        <f>'03 - PS03 Elektroinstalac...'!J33</f>
        <v>0</v>
      </c>
      <c r="AW57" s="121">
        <f>'03 - PS03 Elektroinstalac...'!J34</f>
        <v>0</v>
      </c>
      <c r="AX57" s="121">
        <f>'03 - PS03 Elektroinstalac...'!J35</f>
        <v>0</v>
      </c>
      <c r="AY57" s="121">
        <f>'03 - PS03 Elektroinstalac...'!J36</f>
        <v>0</v>
      </c>
      <c r="AZ57" s="121">
        <f>'03 - PS03 Elektroinstalac...'!F33</f>
        <v>0</v>
      </c>
      <c r="BA57" s="121">
        <f>'03 - PS03 Elektroinstalac...'!F34</f>
        <v>0</v>
      </c>
      <c r="BB57" s="121">
        <f>'03 - PS03 Elektroinstalac...'!F35</f>
        <v>0</v>
      </c>
      <c r="BC57" s="121">
        <f>'03 - PS03 Elektroinstalac...'!F36</f>
        <v>0</v>
      </c>
      <c r="BD57" s="123">
        <f>'03 - PS03 Elektroinstalac...'!F37</f>
        <v>0</v>
      </c>
      <c r="BE57" s="7"/>
      <c r="BT57" s="124" t="s">
        <v>79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7" customFormat="1" ht="16.5" customHeight="1">
      <c r="A58" s="112" t="s">
        <v>75</v>
      </c>
      <c r="B58" s="113"/>
      <c r="C58" s="114"/>
      <c r="D58" s="115" t="s">
        <v>88</v>
      </c>
      <c r="E58" s="115"/>
      <c r="F58" s="115"/>
      <c r="G58" s="115"/>
      <c r="H58" s="115"/>
      <c r="I58" s="116"/>
      <c r="J58" s="115" t="s">
        <v>89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'04 - PS04 Rozvod stlačené...'!J30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78</v>
      </c>
      <c r="AR58" s="119"/>
      <c r="AS58" s="120">
        <v>0</v>
      </c>
      <c r="AT58" s="121">
        <f>ROUND(SUM(AV58:AW58),2)</f>
        <v>0</v>
      </c>
      <c r="AU58" s="122">
        <f>'04 - PS04 Rozvod stlačené...'!P81</f>
        <v>0</v>
      </c>
      <c r="AV58" s="121">
        <f>'04 - PS04 Rozvod stlačené...'!J33</f>
        <v>0</v>
      </c>
      <c r="AW58" s="121">
        <f>'04 - PS04 Rozvod stlačené...'!J34</f>
        <v>0</v>
      </c>
      <c r="AX58" s="121">
        <f>'04 - PS04 Rozvod stlačené...'!J35</f>
        <v>0</v>
      </c>
      <c r="AY58" s="121">
        <f>'04 - PS04 Rozvod stlačené...'!J36</f>
        <v>0</v>
      </c>
      <c r="AZ58" s="121">
        <f>'04 - PS04 Rozvod stlačené...'!F33</f>
        <v>0</v>
      </c>
      <c r="BA58" s="121">
        <f>'04 - PS04 Rozvod stlačené...'!F34</f>
        <v>0</v>
      </c>
      <c r="BB58" s="121">
        <f>'04 - PS04 Rozvod stlačené...'!F35</f>
        <v>0</v>
      </c>
      <c r="BC58" s="121">
        <f>'04 - PS04 Rozvod stlačené...'!F36</f>
        <v>0</v>
      </c>
      <c r="BD58" s="123">
        <f>'04 - PS04 Rozvod stlačené...'!F37</f>
        <v>0</v>
      </c>
      <c r="BE58" s="7"/>
      <c r="BT58" s="124" t="s">
        <v>79</v>
      </c>
      <c r="BV58" s="124" t="s">
        <v>73</v>
      </c>
      <c r="BW58" s="124" t="s">
        <v>90</v>
      </c>
      <c r="BX58" s="124" t="s">
        <v>5</v>
      </c>
      <c r="CL58" s="124" t="s">
        <v>19</v>
      </c>
      <c r="CM58" s="124" t="s">
        <v>81</v>
      </c>
    </row>
    <row r="59" s="7" customFormat="1" ht="16.5" customHeight="1">
      <c r="A59" s="112" t="s">
        <v>75</v>
      </c>
      <c r="B59" s="113"/>
      <c r="C59" s="114"/>
      <c r="D59" s="115" t="s">
        <v>91</v>
      </c>
      <c r="E59" s="115"/>
      <c r="F59" s="115"/>
      <c r="G59" s="115"/>
      <c r="H59" s="115"/>
      <c r="I59" s="116"/>
      <c r="J59" s="115" t="s">
        <v>92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'05 - SO01 Úprava trakčníh...'!J30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93</v>
      </c>
      <c r="AR59" s="119"/>
      <c r="AS59" s="125">
        <v>0</v>
      </c>
      <c r="AT59" s="126">
        <f>ROUND(SUM(AV59:AW59),2)</f>
        <v>0</v>
      </c>
      <c r="AU59" s="127">
        <f>'05 - SO01 Úprava trakčníh...'!P86</f>
        <v>0</v>
      </c>
      <c r="AV59" s="126">
        <f>'05 - SO01 Úprava trakčníh...'!J33</f>
        <v>0</v>
      </c>
      <c r="AW59" s="126">
        <f>'05 - SO01 Úprava trakčníh...'!J34</f>
        <v>0</v>
      </c>
      <c r="AX59" s="126">
        <f>'05 - SO01 Úprava trakčníh...'!J35</f>
        <v>0</v>
      </c>
      <c r="AY59" s="126">
        <f>'05 - SO01 Úprava trakčníh...'!J36</f>
        <v>0</v>
      </c>
      <c r="AZ59" s="126">
        <f>'05 - SO01 Úprava trakčníh...'!F33</f>
        <v>0</v>
      </c>
      <c r="BA59" s="126">
        <f>'05 - SO01 Úprava trakčníh...'!F34</f>
        <v>0</v>
      </c>
      <c r="BB59" s="126">
        <f>'05 - SO01 Úprava trakčníh...'!F35</f>
        <v>0</v>
      </c>
      <c r="BC59" s="126">
        <f>'05 - SO01 Úprava trakčníh...'!F36</f>
        <v>0</v>
      </c>
      <c r="BD59" s="128">
        <f>'05 - SO01 Úprava trakčníh...'!F37</f>
        <v>0</v>
      </c>
      <c r="BE59" s="7"/>
      <c r="BT59" s="124" t="s">
        <v>79</v>
      </c>
      <c r="BV59" s="124" t="s">
        <v>73</v>
      </c>
      <c r="BW59" s="124" t="s">
        <v>94</v>
      </c>
      <c r="BX59" s="124" t="s">
        <v>5</v>
      </c>
      <c r="CL59" s="124" t="s">
        <v>19</v>
      </c>
      <c r="CM59" s="124" t="s">
        <v>81</v>
      </c>
    </row>
    <row r="60" s="2" customFormat="1" ht="30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sheetProtection sheet="1" formatColumns="0" formatRows="0" objects="1" scenarios="1" spinCount="100000" saltValue="+SWxxwdDidxlS3KX/auRFBlHZ4iLuJUQ7v68FbllwCcKLvQ15t09qyfyPMRWXIS/KbMCIJdnc+Z3MgVDr7B7DA==" hashValue="vQQ57dU5RmtyaQeOb97CgU3S3seWDRVMSDzYy3dva7BhzdXRvG3vep8ynvol51hOJOXbKZDMhfv79ZRb603gBQ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PS01 Ocelové konstrukce'!C2" display="/"/>
    <hyperlink ref="A56" location="'02 - PS02 Zařízení pracov...'!C2" display="/"/>
    <hyperlink ref="A57" location="'03 - PS03 Elektroinstalac...'!C2" display="/"/>
    <hyperlink ref="A58" location="'04 - PS04 Rozvod stlačené...'!C2" display="/"/>
    <hyperlink ref="A59" location="'05 - SO01 Úprava trakčníh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95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Poruba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96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ROUND((SUM(BE88:BE129)),  2)</f>
        <v>0</v>
      </c>
      <c r="G33" s="39"/>
      <c r="H33" s="39"/>
      <c r="I33" s="149">
        <v>0.20999999999999999</v>
      </c>
      <c r="J33" s="148">
        <f>ROUND(((SUM(BE88:BE129))*I33),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ROUND((SUM(BF88:BF129)),  2)</f>
        <v>0</v>
      </c>
      <c r="G34" s="39"/>
      <c r="H34" s="39"/>
      <c r="I34" s="149">
        <v>0.14999999999999999</v>
      </c>
      <c r="J34" s="148">
        <f>ROUND(((SUM(BF88:BF129))*I34),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ROUND((SUM(BG88:BG129)),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ROUND((SUM(BH88:BH129)),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ROUND((SUM(BI88:BI129)),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Poruba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96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PS01 Ocelové konstrukce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99</v>
      </c>
      <c r="D57" s="163"/>
      <c r="E57" s="163"/>
      <c r="F57" s="163"/>
      <c r="G57" s="163"/>
      <c r="H57" s="163"/>
      <c r="I57" s="163"/>
      <c r="J57" s="164" t="s">
        <v>100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101</v>
      </c>
    </row>
    <row r="60" s="9" customFormat="1" ht="24.96" customHeight="1">
      <c r="A60" s="9"/>
      <c r="B60" s="166"/>
      <c r="C60" s="167"/>
      <c r="D60" s="168" t="s">
        <v>102</v>
      </c>
      <c r="E60" s="169"/>
      <c r="F60" s="169"/>
      <c r="G60" s="169"/>
      <c r="H60" s="169"/>
      <c r="I60" s="169"/>
      <c r="J60" s="170">
        <f>J89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103</v>
      </c>
      <c r="E61" s="175"/>
      <c r="F61" s="175"/>
      <c r="G61" s="175"/>
      <c r="H61" s="175"/>
      <c r="I61" s="175"/>
      <c r="J61" s="176">
        <f>J90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104</v>
      </c>
      <c r="E62" s="169"/>
      <c r="F62" s="169"/>
      <c r="G62" s="169"/>
      <c r="H62" s="169"/>
      <c r="I62" s="169"/>
      <c r="J62" s="170">
        <f>J94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105</v>
      </c>
      <c r="E63" s="175"/>
      <c r="F63" s="175"/>
      <c r="G63" s="175"/>
      <c r="H63" s="175"/>
      <c r="I63" s="175"/>
      <c r="J63" s="176">
        <f>J95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6"/>
      <c r="C64" s="167"/>
      <c r="D64" s="168" t="s">
        <v>106</v>
      </c>
      <c r="E64" s="169"/>
      <c r="F64" s="169"/>
      <c r="G64" s="169"/>
      <c r="H64" s="169"/>
      <c r="I64" s="169"/>
      <c r="J64" s="170">
        <f>J104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2"/>
      <c r="C65" s="173"/>
      <c r="D65" s="174" t="s">
        <v>107</v>
      </c>
      <c r="E65" s="175"/>
      <c r="F65" s="175"/>
      <c r="G65" s="175"/>
      <c r="H65" s="175"/>
      <c r="I65" s="175"/>
      <c r="J65" s="176">
        <f>J105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108</v>
      </c>
      <c r="E66" s="175"/>
      <c r="F66" s="175"/>
      <c r="G66" s="175"/>
      <c r="H66" s="175"/>
      <c r="I66" s="175"/>
      <c r="J66" s="176">
        <f>J115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109</v>
      </c>
      <c r="E67" s="175"/>
      <c r="F67" s="175"/>
      <c r="G67" s="175"/>
      <c r="H67" s="175"/>
      <c r="I67" s="175"/>
      <c r="J67" s="176">
        <f>J120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110</v>
      </c>
      <c r="E68" s="175"/>
      <c r="F68" s="175"/>
      <c r="G68" s="175"/>
      <c r="H68" s="175"/>
      <c r="I68" s="175"/>
      <c r="J68" s="176">
        <f>J125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111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1" t="str">
        <f>E7</f>
        <v>Pracovní lávky vozovna Poruba</v>
      </c>
      <c r="F78" s="33"/>
      <c r="G78" s="33"/>
      <c r="H78" s="33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01 - PS01 Ocelové konstrukce</v>
      </c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 xml:space="preserve"> </v>
      </c>
      <c r="G82" s="41"/>
      <c r="H82" s="41"/>
      <c r="I82" s="33" t="s">
        <v>23</v>
      </c>
      <c r="J82" s="73" t="str">
        <f>IF(J12="","",J12)</f>
        <v>14. 4. 2020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25</v>
      </c>
      <c r="D84" s="41"/>
      <c r="E84" s="41"/>
      <c r="F84" s="28" t="str">
        <f>E15</f>
        <v>Dopravní podnik Ostrava, a. s.</v>
      </c>
      <c r="G84" s="41"/>
      <c r="H84" s="41"/>
      <c r="I84" s="33" t="s">
        <v>31</v>
      </c>
      <c r="J84" s="37" t="str">
        <f>E21</f>
        <v>PROJEKT HTL s.r.o.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29</v>
      </c>
      <c r="D85" s="41"/>
      <c r="E85" s="41"/>
      <c r="F85" s="28" t="str">
        <f>IF(E18="","",E18)</f>
        <v>Vyplň údaj</v>
      </c>
      <c r="G85" s="41"/>
      <c r="H85" s="41"/>
      <c r="I85" s="33" t="s">
        <v>34</v>
      </c>
      <c r="J85" s="37" t="str">
        <f>E24</f>
        <v xml:space="preserve"> 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8"/>
      <c r="B87" s="179"/>
      <c r="C87" s="180" t="s">
        <v>112</v>
      </c>
      <c r="D87" s="181" t="s">
        <v>56</v>
      </c>
      <c r="E87" s="181" t="s">
        <v>52</v>
      </c>
      <c r="F87" s="181" t="s">
        <v>53</v>
      </c>
      <c r="G87" s="181" t="s">
        <v>113</v>
      </c>
      <c r="H87" s="181" t="s">
        <v>114</v>
      </c>
      <c r="I87" s="181" t="s">
        <v>115</v>
      </c>
      <c r="J87" s="181" t="s">
        <v>100</v>
      </c>
      <c r="K87" s="182" t="s">
        <v>116</v>
      </c>
      <c r="L87" s="183"/>
      <c r="M87" s="93" t="s">
        <v>19</v>
      </c>
      <c r="N87" s="94" t="s">
        <v>41</v>
      </c>
      <c r="O87" s="94" t="s">
        <v>117</v>
      </c>
      <c r="P87" s="94" t="s">
        <v>118</v>
      </c>
      <c r="Q87" s="94" t="s">
        <v>119</v>
      </c>
      <c r="R87" s="94" t="s">
        <v>120</v>
      </c>
      <c r="S87" s="94" t="s">
        <v>121</v>
      </c>
      <c r="T87" s="95" t="s">
        <v>122</v>
      </c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</row>
    <row r="88" s="2" customFormat="1" ht="22.8" customHeight="1">
      <c r="A88" s="39"/>
      <c r="B88" s="40"/>
      <c r="C88" s="100" t="s">
        <v>123</v>
      </c>
      <c r="D88" s="41"/>
      <c r="E88" s="41"/>
      <c r="F88" s="41"/>
      <c r="G88" s="41"/>
      <c r="H88" s="41"/>
      <c r="I88" s="41"/>
      <c r="J88" s="184">
        <f>BK88</f>
        <v>0</v>
      </c>
      <c r="K88" s="41"/>
      <c r="L88" s="45"/>
      <c r="M88" s="96"/>
      <c r="N88" s="185"/>
      <c r="O88" s="97"/>
      <c r="P88" s="186">
        <f>P89+P94+P104</f>
        <v>0</v>
      </c>
      <c r="Q88" s="97"/>
      <c r="R88" s="186">
        <f>R89+R94+R104</f>
        <v>0</v>
      </c>
      <c r="S88" s="97"/>
      <c r="T88" s="187">
        <f>T89+T94+T104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70</v>
      </c>
      <c r="AU88" s="18" t="s">
        <v>101</v>
      </c>
      <c r="BK88" s="188">
        <f>BK89+BK94+BK104</f>
        <v>0</v>
      </c>
    </row>
    <row r="89" s="12" customFormat="1" ht="25.92" customHeight="1">
      <c r="A89" s="12"/>
      <c r="B89" s="189"/>
      <c r="C89" s="190"/>
      <c r="D89" s="191" t="s">
        <v>70</v>
      </c>
      <c r="E89" s="192" t="s">
        <v>124</v>
      </c>
      <c r="F89" s="192" t="s">
        <v>125</v>
      </c>
      <c r="G89" s="190"/>
      <c r="H89" s="190"/>
      <c r="I89" s="193"/>
      <c r="J89" s="194">
        <f>BK89</f>
        <v>0</v>
      </c>
      <c r="K89" s="190"/>
      <c r="L89" s="195"/>
      <c r="M89" s="196"/>
      <c r="N89" s="197"/>
      <c r="O89" s="197"/>
      <c r="P89" s="198">
        <f>P90</f>
        <v>0</v>
      </c>
      <c r="Q89" s="197"/>
      <c r="R89" s="198">
        <f>R90</f>
        <v>0</v>
      </c>
      <c r="S89" s="197"/>
      <c r="T89" s="199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70</v>
      </c>
      <c r="AU89" s="201" t="s">
        <v>71</v>
      </c>
      <c r="AY89" s="200" t="s">
        <v>126</v>
      </c>
      <c r="BK89" s="202">
        <f>BK90</f>
        <v>0</v>
      </c>
    </row>
    <row r="90" s="12" customFormat="1" ht="22.8" customHeight="1">
      <c r="A90" s="12"/>
      <c r="B90" s="189"/>
      <c r="C90" s="190"/>
      <c r="D90" s="191" t="s">
        <v>70</v>
      </c>
      <c r="E90" s="203" t="s">
        <v>127</v>
      </c>
      <c r="F90" s="203" t="s">
        <v>128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SUM(P91:P93)</f>
        <v>0</v>
      </c>
      <c r="Q90" s="197"/>
      <c r="R90" s="198">
        <f>SUM(R91:R93)</f>
        <v>0</v>
      </c>
      <c r="S90" s="197"/>
      <c r="T90" s="199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70</v>
      </c>
      <c r="AU90" s="201" t="s">
        <v>79</v>
      </c>
      <c r="AY90" s="200" t="s">
        <v>126</v>
      </c>
      <c r="BK90" s="202">
        <f>SUM(BK91:BK93)</f>
        <v>0</v>
      </c>
    </row>
    <row r="91" s="2" customFormat="1" ht="14.4" customHeight="1">
      <c r="A91" s="39"/>
      <c r="B91" s="40"/>
      <c r="C91" s="205" t="s">
        <v>79</v>
      </c>
      <c r="D91" s="205" t="s">
        <v>129</v>
      </c>
      <c r="E91" s="206" t="s">
        <v>130</v>
      </c>
      <c r="F91" s="207" t="s">
        <v>131</v>
      </c>
      <c r="G91" s="208" t="s">
        <v>132</v>
      </c>
      <c r="H91" s="209">
        <v>306</v>
      </c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133</v>
      </c>
      <c r="AT91" s="216" t="s">
        <v>129</v>
      </c>
      <c r="AU91" s="216" t="s">
        <v>81</v>
      </c>
      <c r="AY91" s="18" t="s">
        <v>126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133</v>
      </c>
      <c r="BM91" s="216" t="s">
        <v>134</v>
      </c>
    </row>
    <row r="92" s="2" customFormat="1" ht="14.4" customHeight="1">
      <c r="A92" s="39"/>
      <c r="B92" s="40"/>
      <c r="C92" s="205" t="s">
        <v>135</v>
      </c>
      <c r="D92" s="205" t="s">
        <v>129</v>
      </c>
      <c r="E92" s="206" t="s">
        <v>136</v>
      </c>
      <c r="F92" s="207" t="s">
        <v>137</v>
      </c>
      <c r="G92" s="208" t="s">
        <v>132</v>
      </c>
      <c r="H92" s="209">
        <v>306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133</v>
      </c>
      <c r="AT92" s="216" t="s">
        <v>129</v>
      </c>
      <c r="AU92" s="216" t="s">
        <v>81</v>
      </c>
      <c r="AY92" s="18" t="s">
        <v>126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133</v>
      </c>
      <c r="BM92" s="216" t="s">
        <v>138</v>
      </c>
    </row>
    <row r="93" s="2" customFormat="1" ht="24.15" customHeight="1">
      <c r="A93" s="39"/>
      <c r="B93" s="40"/>
      <c r="C93" s="205" t="s">
        <v>81</v>
      </c>
      <c r="D93" s="205" t="s">
        <v>129</v>
      </c>
      <c r="E93" s="206" t="s">
        <v>139</v>
      </c>
      <c r="F93" s="207" t="s">
        <v>140</v>
      </c>
      <c r="G93" s="208" t="s">
        <v>132</v>
      </c>
      <c r="H93" s="209">
        <v>2067</v>
      </c>
      <c r="I93" s="210"/>
      <c r="J93" s="211">
        <f>ROUND(I93*H93,2)</f>
        <v>0</v>
      </c>
      <c r="K93" s="207" t="s">
        <v>19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133</v>
      </c>
      <c r="AT93" s="216" t="s">
        <v>129</v>
      </c>
      <c r="AU93" s="216" t="s">
        <v>81</v>
      </c>
      <c r="AY93" s="18" t="s">
        <v>126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133</v>
      </c>
      <c r="BM93" s="216" t="s">
        <v>141</v>
      </c>
    </row>
    <row r="94" s="12" customFormat="1" ht="25.92" customHeight="1">
      <c r="A94" s="12"/>
      <c r="B94" s="189"/>
      <c r="C94" s="190"/>
      <c r="D94" s="191" t="s">
        <v>70</v>
      </c>
      <c r="E94" s="192" t="s">
        <v>142</v>
      </c>
      <c r="F94" s="192" t="s">
        <v>143</v>
      </c>
      <c r="G94" s="190"/>
      <c r="H94" s="190"/>
      <c r="I94" s="193"/>
      <c r="J94" s="194">
        <f>BK94</f>
        <v>0</v>
      </c>
      <c r="K94" s="190"/>
      <c r="L94" s="195"/>
      <c r="M94" s="196"/>
      <c r="N94" s="197"/>
      <c r="O94" s="197"/>
      <c r="P94" s="198">
        <f>P95</f>
        <v>0</v>
      </c>
      <c r="Q94" s="197"/>
      <c r="R94" s="198">
        <f>R95</f>
        <v>0</v>
      </c>
      <c r="S94" s="197"/>
      <c r="T94" s="199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0" t="s">
        <v>144</v>
      </c>
      <c r="AT94" s="201" t="s">
        <v>70</v>
      </c>
      <c r="AU94" s="201" t="s">
        <v>71</v>
      </c>
      <c r="AY94" s="200" t="s">
        <v>126</v>
      </c>
      <c r="BK94" s="202">
        <f>BK95</f>
        <v>0</v>
      </c>
    </row>
    <row r="95" s="12" customFormat="1" ht="22.8" customHeight="1">
      <c r="A95" s="12"/>
      <c r="B95" s="189"/>
      <c r="C95" s="190"/>
      <c r="D95" s="191" t="s">
        <v>70</v>
      </c>
      <c r="E95" s="203" t="s">
        <v>145</v>
      </c>
      <c r="F95" s="203" t="s">
        <v>146</v>
      </c>
      <c r="G95" s="190"/>
      <c r="H95" s="190"/>
      <c r="I95" s="193"/>
      <c r="J95" s="204">
        <f>BK95</f>
        <v>0</v>
      </c>
      <c r="K95" s="190"/>
      <c r="L95" s="195"/>
      <c r="M95" s="196"/>
      <c r="N95" s="197"/>
      <c r="O95" s="197"/>
      <c r="P95" s="198">
        <f>SUM(P96:P103)</f>
        <v>0</v>
      </c>
      <c r="Q95" s="197"/>
      <c r="R95" s="198">
        <f>SUM(R96:R103)</f>
        <v>0</v>
      </c>
      <c r="S95" s="197"/>
      <c r="T95" s="199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144</v>
      </c>
      <c r="AT95" s="201" t="s">
        <v>70</v>
      </c>
      <c r="AU95" s="201" t="s">
        <v>79</v>
      </c>
      <c r="AY95" s="200" t="s">
        <v>126</v>
      </c>
      <c r="BK95" s="202">
        <f>SUM(BK96:BK103)</f>
        <v>0</v>
      </c>
    </row>
    <row r="96" s="2" customFormat="1" ht="24.15" customHeight="1">
      <c r="A96" s="39"/>
      <c r="B96" s="40"/>
      <c r="C96" s="218" t="s">
        <v>144</v>
      </c>
      <c r="D96" s="218" t="s">
        <v>142</v>
      </c>
      <c r="E96" s="219" t="s">
        <v>147</v>
      </c>
      <c r="F96" s="220" t="s">
        <v>148</v>
      </c>
      <c r="G96" s="221" t="s">
        <v>149</v>
      </c>
      <c r="H96" s="222">
        <v>67700</v>
      </c>
      <c r="I96" s="223"/>
      <c r="J96" s="224">
        <f>ROUND(I96*H96,2)</f>
        <v>0</v>
      </c>
      <c r="K96" s="220" t="s">
        <v>19</v>
      </c>
      <c r="L96" s="225"/>
      <c r="M96" s="226" t="s">
        <v>19</v>
      </c>
      <c r="N96" s="227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150</v>
      </c>
      <c r="AT96" s="216" t="s">
        <v>142</v>
      </c>
      <c r="AU96" s="216" t="s">
        <v>81</v>
      </c>
      <c r="AY96" s="18" t="s">
        <v>126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151</v>
      </c>
      <c r="BM96" s="216" t="s">
        <v>152</v>
      </c>
    </row>
    <row r="97" s="2" customFormat="1" ht="14.4" customHeight="1">
      <c r="A97" s="39"/>
      <c r="B97" s="40"/>
      <c r="C97" s="218" t="s">
        <v>153</v>
      </c>
      <c r="D97" s="218" t="s">
        <v>142</v>
      </c>
      <c r="E97" s="219" t="s">
        <v>154</v>
      </c>
      <c r="F97" s="220" t="s">
        <v>155</v>
      </c>
      <c r="G97" s="221" t="s">
        <v>149</v>
      </c>
      <c r="H97" s="222">
        <v>67700</v>
      </c>
      <c r="I97" s="223"/>
      <c r="J97" s="224">
        <f>ROUND(I97*H97,2)</f>
        <v>0</v>
      </c>
      <c r="K97" s="220" t="s">
        <v>19</v>
      </c>
      <c r="L97" s="225"/>
      <c r="M97" s="226" t="s">
        <v>19</v>
      </c>
      <c r="N97" s="227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150</v>
      </c>
      <c r="AT97" s="216" t="s">
        <v>142</v>
      </c>
      <c r="AU97" s="216" t="s">
        <v>81</v>
      </c>
      <c r="AY97" s="18" t="s">
        <v>126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151</v>
      </c>
      <c r="BM97" s="216" t="s">
        <v>156</v>
      </c>
    </row>
    <row r="98" s="2" customFormat="1" ht="24.15" customHeight="1">
      <c r="A98" s="39"/>
      <c r="B98" s="40"/>
      <c r="C98" s="205" t="s">
        <v>157</v>
      </c>
      <c r="D98" s="205" t="s">
        <v>129</v>
      </c>
      <c r="E98" s="206" t="s">
        <v>158</v>
      </c>
      <c r="F98" s="207" t="s">
        <v>159</v>
      </c>
      <c r="G98" s="208" t="s">
        <v>149</v>
      </c>
      <c r="H98" s="209">
        <v>67700</v>
      </c>
      <c r="I98" s="210"/>
      <c r="J98" s="211">
        <f>ROUND(I98*H98,2)</f>
        <v>0</v>
      </c>
      <c r="K98" s="207" t="s">
        <v>19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151</v>
      </c>
      <c r="AT98" s="216" t="s">
        <v>129</v>
      </c>
      <c r="AU98" s="216" t="s">
        <v>81</v>
      </c>
      <c r="AY98" s="18" t="s">
        <v>126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151</v>
      </c>
      <c r="BM98" s="216" t="s">
        <v>160</v>
      </c>
    </row>
    <row r="99" s="2" customFormat="1" ht="14.4" customHeight="1">
      <c r="A99" s="39"/>
      <c r="B99" s="40"/>
      <c r="C99" s="205" t="s">
        <v>161</v>
      </c>
      <c r="D99" s="205" t="s">
        <v>129</v>
      </c>
      <c r="E99" s="206" t="s">
        <v>162</v>
      </c>
      <c r="F99" s="207" t="s">
        <v>163</v>
      </c>
      <c r="G99" s="208" t="s">
        <v>164</v>
      </c>
      <c r="H99" s="209">
        <v>1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151</v>
      </c>
      <c r="AT99" s="216" t="s">
        <v>129</v>
      </c>
      <c r="AU99" s="216" t="s">
        <v>81</v>
      </c>
      <c r="AY99" s="18" t="s">
        <v>126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151</v>
      </c>
      <c r="BM99" s="216" t="s">
        <v>165</v>
      </c>
    </row>
    <row r="100" s="2" customFormat="1" ht="14.4" customHeight="1">
      <c r="A100" s="39"/>
      <c r="B100" s="40"/>
      <c r="C100" s="205" t="s">
        <v>166</v>
      </c>
      <c r="D100" s="205" t="s">
        <v>129</v>
      </c>
      <c r="E100" s="206" t="s">
        <v>167</v>
      </c>
      <c r="F100" s="207" t="s">
        <v>168</v>
      </c>
      <c r="G100" s="208" t="s">
        <v>164</v>
      </c>
      <c r="H100" s="209">
        <v>45</v>
      </c>
      <c r="I100" s="210"/>
      <c r="J100" s="211">
        <f>ROUND(I100*H100,2)</f>
        <v>0</v>
      </c>
      <c r="K100" s="207" t="s">
        <v>19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79</v>
      </c>
      <c r="AT100" s="216" t="s">
        <v>129</v>
      </c>
      <c r="AU100" s="216" t="s">
        <v>81</v>
      </c>
      <c r="AY100" s="18" t="s">
        <v>126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79</v>
      </c>
      <c r="BM100" s="216" t="s">
        <v>169</v>
      </c>
    </row>
    <row r="101" s="2" customFormat="1" ht="14.4" customHeight="1">
      <c r="A101" s="39"/>
      <c r="B101" s="40"/>
      <c r="C101" s="205" t="s">
        <v>170</v>
      </c>
      <c r="D101" s="205" t="s">
        <v>129</v>
      </c>
      <c r="E101" s="206" t="s">
        <v>171</v>
      </c>
      <c r="F101" s="207" t="s">
        <v>172</v>
      </c>
      <c r="G101" s="208" t="s">
        <v>164</v>
      </c>
      <c r="H101" s="209">
        <v>160</v>
      </c>
      <c r="I101" s="210"/>
      <c r="J101" s="211">
        <f>ROUND(I101*H101,2)</f>
        <v>0</v>
      </c>
      <c r="K101" s="207" t="s">
        <v>19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79</v>
      </c>
      <c r="AT101" s="216" t="s">
        <v>129</v>
      </c>
      <c r="AU101" s="216" t="s">
        <v>81</v>
      </c>
      <c r="AY101" s="18" t="s">
        <v>126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79</v>
      </c>
      <c r="BM101" s="216" t="s">
        <v>173</v>
      </c>
    </row>
    <row r="102" s="2" customFormat="1" ht="14.4" customHeight="1">
      <c r="A102" s="39"/>
      <c r="B102" s="40"/>
      <c r="C102" s="205" t="s">
        <v>174</v>
      </c>
      <c r="D102" s="205" t="s">
        <v>129</v>
      </c>
      <c r="E102" s="206" t="s">
        <v>175</v>
      </c>
      <c r="F102" s="207" t="s">
        <v>176</v>
      </c>
      <c r="G102" s="208" t="s">
        <v>164</v>
      </c>
      <c r="H102" s="209">
        <v>45</v>
      </c>
      <c r="I102" s="210"/>
      <c r="J102" s="211">
        <f>ROUND(I102*H102,2)</f>
        <v>0</v>
      </c>
      <c r="K102" s="207" t="s">
        <v>19</v>
      </c>
      <c r="L102" s="45"/>
      <c r="M102" s="212" t="s">
        <v>19</v>
      </c>
      <c r="N102" s="213" t="s">
        <v>42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79</v>
      </c>
      <c r="AT102" s="216" t="s">
        <v>129</v>
      </c>
      <c r="AU102" s="216" t="s">
        <v>81</v>
      </c>
      <c r="AY102" s="18" t="s">
        <v>126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79</v>
      </c>
      <c r="BM102" s="216" t="s">
        <v>177</v>
      </c>
    </row>
    <row r="103" s="2" customFormat="1" ht="14.4" customHeight="1">
      <c r="A103" s="39"/>
      <c r="B103" s="40"/>
      <c r="C103" s="205" t="s">
        <v>178</v>
      </c>
      <c r="D103" s="205" t="s">
        <v>129</v>
      </c>
      <c r="E103" s="206" t="s">
        <v>179</v>
      </c>
      <c r="F103" s="207" t="s">
        <v>180</v>
      </c>
      <c r="G103" s="208" t="s">
        <v>181</v>
      </c>
      <c r="H103" s="209">
        <v>67.700000000000003</v>
      </c>
      <c r="I103" s="210"/>
      <c r="J103" s="211">
        <f>ROUND(I103*H103,2)</f>
        <v>0</v>
      </c>
      <c r="K103" s="207" t="s">
        <v>19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79</v>
      </c>
      <c r="AT103" s="216" t="s">
        <v>129</v>
      </c>
      <c r="AU103" s="216" t="s">
        <v>81</v>
      </c>
      <c r="AY103" s="18" t="s">
        <v>126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79</v>
      </c>
      <c r="BM103" s="216" t="s">
        <v>182</v>
      </c>
    </row>
    <row r="104" s="12" customFormat="1" ht="25.92" customHeight="1">
      <c r="A104" s="12"/>
      <c r="B104" s="189"/>
      <c r="C104" s="190"/>
      <c r="D104" s="191" t="s">
        <v>70</v>
      </c>
      <c r="E104" s="192" t="s">
        <v>183</v>
      </c>
      <c r="F104" s="192" t="s">
        <v>184</v>
      </c>
      <c r="G104" s="190"/>
      <c r="H104" s="190"/>
      <c r="I104" s="193"/>
      <c r="J104" s="194">
        <f>BK104</f>
        <v>0</v>
      </c>
      <c r="K104" s="190"/>
      <c r="L104" s="195"/>
      <c r="M104" s="196"/>
      <c r="N104" s="197"/>
      <c r="O104" s="197"/>
      <c r="P104" s="198">
        <f>P105+P115+P120+P125</f>
        <v>0</v>
      </c>
      <c r="Q104" s="197"/>
      <c r="R104" s="198">
        <f>R105+R115+R120+R125</f>
        <v>0</v>
      </c>
      <c r="S104" s="197"/>
      <c r="T104" s="199">
        <f>T105+T115+T120+T125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157</v>
      </c>
      <c r="AT104" s="201" t="s">
        <v>70</v>
      </c>
      <c r="AU104" s="201" t="s">
        <v>71</v>
      </c>
      <c r="AY104" s="200" t="s">
        <v>126</v>
      </c>
      <c r="BK104" s="202">
        <f>BK105+BK115+BK120+BK125</f>
        <v>0</v>
      </c>
    </row>
    <row r="105" s="12" customFormat="1" ht="22.8" customHeight="1">
      <c r="A105" s="12"/>
      <c r="B105" s="189"/>
      <c r="C105" s="190"/>
      <c r="D105" s="191" t="s">
        <v>70</v>
      </c>
      <c r="E105" s="203" t="s">
        <v>185</v>
      </c>
      <c r="F105" s="203" t="s">
        <v>186</v>
      </c>
      <c r="G105" s="190"/>
      <c r="H105" s="190"/>
      <c r="I105" s="193"/>
      <c r="J105" s="204">
        <f>BK105</f>
        <v>0</v>
      </c>
      <c r="K105" s="190"/>
      <c r="L105" s="195"/>
      <c r="M105" s="196"/>
      <c r="N105" s="197"/>
      <c r="O105" s="197"/>
      <c r="P105" s="198">
        <f>SUM(P106:P114)</f>
        <v>0</v>
      </c>
      <c r="Q105" s="197"/>
      <c r="R105" s="198">
        <f>SUM(R106:R114)</f>
        <v>0</v>
      </c>
      <c r="S105" s="197"/>
      <c r="T105" s="199">
        <f>SUM(T106:T114)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157</v>
      </c>
      <c r="AT105" s="201" t="s">
        <v>70</v>
      </c>
      <c r="AU105" s="201" t="s">
        <v>79</v>
      </c>
      <c r="AY105" s="200" t="s">
        <v>126</v>
      </c>
      <c r="BK105" s="202">
        <f>SUM(BK106:BK114)</f>
        <v>0</v>
      </c>
    </row>
    <row r="106" s="2" customFormat="1" ht="14.4" customHeight="1">
      <c r="A106" s="39"/>
      <c r="B106" s="40"/>
      <c r="C106" s="205" t="s">
        <v>187</v>
      </c>
      <c r="D106" s="205" t="s">
        <v>129</v>
      </c>
      <c r="E106" s="206" t="s">
        <v>188</v>
      </c>
      <c r="F106" s="207" t="s">
        <v>189</v>
      </c>
      <c r="G106" s="208" t="s">
        <v>190</v>
      </c>
      <c r="H106" s="209">
        <v>1</v>
      </c>
      <c r="I106" s="210"/>
      <c r="J106" s="211">
        <f>ROUND(I106*H106,2)</f>
        <v>0</v>
      </c>
      <c r="K106" s="207" t="s">
        <v>19</v>
      </c>
      <c r="L106" s="45"/>
      <c r="M106" s="212" t="s">
        <v>19</v>
      </c>
      <c r="N106" s="213" t="s">
        <v>42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153</v>
      </c>
      <c r="AT106" s="216" t="s">
        <v>129</v>
      </c>
      <c r="AU106" s="216" t="s">
        <v>81</v>
      </c>
      <c r="AY106" s="18" t="s">
        <v>126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153</v>
      </c>
      <c r="BM106" s="216" t="s">
        <v>191</v>
      </c>
    </row>
    <row r="107" s="13" customFormat="1">
      <c r="A107" s="13"/>
      <c r="B107" s="228"/>
      <c r="C107" s="229"/>
      <c r="D107" s="230" t="s">
        <v>192</v>
      </c>
      <c r="E107" s="231" t="s">
        <v>19</v>
      </c>
      <c r="F107" s="232" t="s">
        <v>193</v>
      </c>
      <c r="G107" s="229"/>
      <c r="H107" s="231" t="s">
        <v>19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192</v>
      </c>
      <c r="AU107" s="238" t="s">
        <v>81</v>
      </c>
      <c r="AV107" s="13" t="s">
        <v>79</v>
      </c>
      <c r="AW107" s="13" t="s">
        <v>33</v>
      </c>
      <c r="AX107" s="13" t="s">
        <v>71</v>
      </c>
      <c r="AY107" s="238" t="s">
        <v>126</v>
      </c>
    </row>
    <row r="108" s="14" customFormat="1">
      <c r="A108" s="14"/>
      <c r="B108" s="239"/>
      <c r="C108" s="240"/>
      <c r="D108" s="230" t="s">
        <v>192</v>
      </c>
      <c r="E108" s="241" t="s">
        <v>19</v>
      </c>
      <c r="F108" s="242" t="s">
        <v>79</v>
      </c>
      <c r="G108" s="240"/>
      <c r="H108" s="243">
        <v>1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192</v>
      </c>
      <c r="AU108" s="249" t="s">
        <v>81</v>
      </c>
      <c r="AV108" s="14" t="s">
        <v>81</v>
      </c>
      <c r="AW108" s="14" t="s">
        <v>33</v>
      </c>
      <c r="AX108" s="14" t="s">
        <v>71</v>
      </c>
      <c r="AY108" s="249" t="s">
        <v>126</v>
      </c>
    </row>
    <row r="109" s="15" customFormat="1">
      <c r="A109" s="15"/>
      <c r="B109" s="250"/>
      <c r="C109" s="251"/>
      <c r="D109" s="230" t="s">
        <v>192</v>
      </c>
      <c r="E109" s="252" t="s">
        <v>19</v>
      </c>
      <c r="F109" s="253" t="s">
        <v>194</v>
      </c>
      <c r="G109" s="251"/>
      <c r="H109" s="254">
        <v>1</v>
      </c>
      <c r="I109" s="255"/>
      <c r="J109" s="251"/>
      <c r="K109" s="251"/>
      <c r="L109" s="256"/>
      <c r="M109" s="257"/>
      <c r="N109" s="258"/>
      <c r="O109" s="258"/>
      <c r="P109" s="258"/>
      <c r="Q109" s="258"/>
      <c r="R109" s="258"/>
      <c r="S109" s="258"/>
      <c r="T109" s="259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0" t="s">
        <v>192</v>
      </c>
      <c r="AU109" s="260" t="s">
        <v>81</v>
      </c>
      <c r="AV109" s="15" t="s">
        <v>153</v>
      </c>
      <c r="AW109" s="15" t="s">
        <v>33</v>
      </c>
      <c r="AX109" s="15" t="s">
        <v>79</v>
      </c>
      <c r="AY109" s="260" t="s">
        <v>126</v>
      </c>
    </row>
    <row r="110" s="2" customFormat="1" ht="14.4" customHeight="1">
      <c r="A110" s="39"/>
      <c r="B110" s="40"/>
      <c r="C110" s="205" t="s">
        <v>8</v>
      </c>
      <c r="D110" s="205" t="s">
        <v>129</v>
      </c>
      <c r="E110" s="206" t="s">
        <v>195</v>
      </c>
      <c r="F110" s="207" t="s">
        <v>196</v>
      </c>
      <c r="G110" s="208" t="s">
        <v>190</v>
      </c>
      <c r="H110" s="209">
        <v>1</v>
      </c>
      <c r="I110" s="210"/>
      <c r="J110" s="211">
        <f>ROUND(I110*H110,2)</f>
        <v>0</v>
      </c>
      <c r="K110" s="207" t="s">
        <v>197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79</v>
      </c>
      <c r="AT110" s="216" t="s">
        <v>129</v>
      </c>
      <c r="AU110" s="216" t="s">
        <v>81</v>
      </c>
      <c r="AY110" s="18" t="s">
        <v>126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79</v>
      </c>
      <c r="BM110" s="216" t="s">
        <v>198</v>
      </c>
    </row>
    <row r="111" s="2" customFormat="1" ht="14.4" customHeight="1">
      <c r="A111" s="39"/>
      <c r="B111" s="40"/>
      <c r="C111" s="205" t="s">
        <v>199</v>
      </c>
      <c r="D111" s="205" t="s">
        <v>129</v>
      </c>
      <c r="E111" s="206" t="s">
        <v>200</v>
      </c>
      <c r="F111" s="207" t="s">
        <v>201</v>
      </c>
      <c r="G111" s="208" t="s">
        <v>190</v>
      </c>
      <c r="H111" s="209">
        <v>1</v>
      </c>
      <c r="I111" s="210"/>
      <c r="J111" s="211">
        <f>ROUND(I111*H111,2)</f>
        <v>0</v>
      </c>
      <c r="K111" s="207" t="s">
        <v>19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153</v>
      </c>
      <c r="AT111" s="216" t="s">
        <v>129</v>
      </c>
      <c r="AU111" s="216" t="s">
        <v>81</v>
      </c>
      <c r="AY111" s="18" t="s">
        <v>126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153</v>
      </c>
      <c r="BM111" s="216" t="s">
        <v>202</v>
      </c>
    </row>
    <row r="112" s="13" customFormat="1">
      <c r="A112" s="13"/>
      <c r="B112" s="228"/>
      <c r="C112" s="229"/>
      <c r="D112" s="230" t="s">
        <v>192</v>
      </c>
      <c r="E112" s="231" t="s">
        <v>19</v>
      </c>
      <c r="F112" s="232" t="s">
        <v>203</v>
      </c>
      <c r="G112" s="229"/>
      <c r="H112" s="231" t="s">
        <v>19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192</v>
      </c>
      <c r="AU112" s="238" t="s">
        <v>81</v>
      </c>
      <c r="AV112" s="13" t="s">
        <v>79</v>
      </c>
      <c r="AW112" s="13" t="s">
        <v>33</v>
      </c>
      <c r="AX112" s="13" t="s">
        <v>71</v>
      </c>
      <c r="AY112" s="238" t="s">
        <v>126</v>
      </c>
    </row>
    <row r="113" s="14" customFormat="1">
      <c r="A113" s="14"/>
      <c r="B113" s="239"/>
      <c r="C113" s="240"/>
      <c r="D113" s="230" t="s">
        <v>192</v>
      </c>
      <c r="E113" s="241" t="s">
        <v>19</v>
      </c>
      <c r="F113" s="242" t="s">
        <v>79</v>
      </c>
      <c r="G113" s="240"/>
      <c r="H113" s="243">
        <v>1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192</v>
      </c>
      <c r="AU113" s="249" t="s">
        <v>81</v>
      </c>
      <c r="AV113" s="14" t="s">
        <v>81</v>
      </c>
      <c r="AW113" s="14" t="s">
        <v>33</v>
      </c>
      <c r="AX113" s="14" t="s">
        <v>71</v>
      </c>
      <c r="AY113" s="249" t="s">
        <v>126</v>
      </c>
    </row>
    <row r="114" s="15" customFormat="1">
      <c r="A114" s="15"/>
      <c r="B114" s="250"/>
      <c r="C114" s="251"/>
      <c r="D114" s="230" t="s">
        <v>192</v>
      </c>
      <c r="E114" s="252" t="s">
        <v>19</v>
      </c>
      <c r="F114" s="253" t="s">
        <v>194</v>
      </c>
      <c r="G114" s="251"/>
      <c r="H114" s="254">
        <v>1</v>
      </c>
      <c r="I114" s="255"/>
      <c r="J114" s="251"/>
      <c r="K114" s="251"/>
      <c r="L114" s="256"/>
      <c r="M114" s="257"/>
      <c r="N114" s="258"/>
      <c r="O114" s="258"/>
      <c r="P114" s="258"/>
      <c r="Q114" s="258"/>
      <c r="R114" s="258"/>
      <c r="S114" s="258"/>
      <c r="T114" s="25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0" t="s">
        <v>192</v>
      </c>
      <c r="AU114" s="260" t="s">
        <v>81</v>
      </c>
      <c r="AV114" s="15" t="s">
        <v>153</v>
      </c>
      <c r="AW114" s="15" t="s">
        <v>33</v>
      </c>
      <c r="AX114" s="15" t="s">
        <v>79</v>
      </c>
      <c r="AY114" s="260" t="s">
        <v>126</v>
      </c>
    </row>
    <row r="115" s="12" customFormat="1" ht="22.8" customHeight="1">
      <c r="A115" s="12"/>
      <c r="B115" s="189"/>
      <c r="C115" s="190"/>
      <c r="D115" s="191" t="s">
        <v>70</v>
      </c>
      <c r="E115" s="203" t="s">
        <v>204</v>
      </c>
      <c r="F115" s="203" t="s">
        <v>205</v>
      </c>
      <c r="G115" s="190"/>
      <c r="H115" s="190"/>
      <c r="I115" s="193"/>
      <c r="J115" s="204">
        <f>BK115</f>
        <v>0</v>
      </c>
      <c r="K115" s="190"/>
      <c r="L115" s="195"/>
      <c r="M115" s="196"/>
      <c r="N115" s="197"/>
      <c r="O115" s="197"/>
      <c r="P115" s="198">
        <f>SUM(P116:P119)</f>
        <v>0</v>
      </c>
      <c r="Q115" s="197"/>
      <c r="R115" s="198">
        <f>SUM(R116:R119)</f>
        <v>0</v>
      </c>
      <c r="S115" s="197"/>
      <c r="T115" s="199">
        <f>SUM(T116:T119)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0" t="s">
        <v>157</v>
      </c>
      <c r="AT115" s="201" t="s">
        <v>70</v>
      </c>
      <c r="AU115" s="201" t="s">
        <v>79</v>
      </c>
      <c r="AY115" s="200" t="s">
        <v>126</v>
      </c>
      <c r="BK115" s="202">
        <f>SUM(BK116:BK119)</f>
        <v>0</v>
      </c>
    </row>
    <row r="116" s="2" customFormat="1" ht="14.4" customHeight="1">
      <c r="A116" s="39"/>
      <c r="B116" s="40"/>
      <c r="C116" s="205" t="s">
        <v>133</v>
      </c>
      <c r="D116" s="205" t="s">
        <v>129</v>
      </c>
      <c r="E116" s="206" t="s">
        <v>206</v>
      </c>
      <c r="F116" s="207" t="s">
        <v>205</v>
      </c>
      <c r="G116" s="208" t="s">
        <v>190</v>
      </c>
      <c r="H116" s="209">
        <v>1</v>
      </c>
      <c r="I116" s="210"/>
      <c r="J116" s="211">
        <f>ROUND(I116*H116,2)</f>
        <v>0</v>
      </c>
      <c r="K116" s="207" t="s">
        <v>19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153</v>
      </c>
      <c r="AT116" s="216" t="s">
        <v>129</v>
      </c>
      <c r="AU116" s="216" t="s">
        <v>81</v>
      </c>
      <c r="AY116" s="18" t="s">
        <v>126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153</v>
      </c>
      <c r="BM116" s="216" t="s">
        <v>207</v>
      </c>
    </row>
    <row r="117" s="13" customFormat="1">
      <c r="A117" s="13"/>
      <c r="B117" s="228"/>
      <c r="C117" s="229"/>
      <c r="D117" s="230" t="s">
        <v>192</v>
      </c>
      <c r="E117" s="231" t="s">
        <v>19</v>
      </c>
      <c r="F117" s="232" t="s">
        <v>208</v>
      </c>
      <c r="G117" s="229"/>
      <c r="H117" s="231" t="s">
        <v>19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192</v>
      </c>
      <c r="AU117" s="238" t="s">
        <v>81</v>
      </c>
      <c r="AV117" s="13" t="s">
        <v>79</v>
      </c>
      <c r="AW117" s="13" t="s">
        <v>33</v>
      </c>
      <c r="AX117" s="13" t="s">
        <v>71</v>
      </c>
      <c r="AY117" s="238" t="s">
        <v>126</v>
      </c>
    </row>
    <row r="118" s="14" customFormat="1">
      <c r="A118" s="14"/>
      <c r="B118" s="239"/>
      <c r="C118" s="240"/>
      <c r="D118" s="230" t="s">
        <v>192</v>
      </c>
      <c r="E118" s="241" t="s">
        <v>19</v>
      </c>
      <c r="F118" s="242" t="s">
        <v>79</v>
      </c>
      <c r="G118" s="240"/>
      <c r="H118" s="243">
        <v>1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192</v>
      </c>
      <c r="AU118" s="249" t="s">
        <v>81</v>
      </c>
      <c r="AV118" s="14" t="s">
        <v>81</v>
      </c>
      <c r="AW118" s="14" t="s">
        <v>33</v>
      </c>
      <c r="AX118" s="14" t="s">
        <v>71</v>
      </c>
      <c r="AY118" s="249" t="s">
        <v>126</v>
      </c>
    </row>
    <row r="119" s="15" customFormat="1">
      <c r="A119" s="15"/>
      <c r="B119" s="250"/>
      <c r="C119" s="251"/>
      <c r="D119" s="230" t="s">
        <v>192</v>
      </c>
      <c r="E119" s="252" t="s">
        <v>19</v>
      </c>
      <c r="F119" s="253" t="s">
        <v>194</v>
      </c>
      <c r="G119" s="251"/>
      <c r="H119" s="254">
        <v>1</v>
      </c>
      <c r="I119" s="255"/>
      <c r="J119" s="251"/>
      <c r="K119" s="251"/>
      <c r="L119" s="256"/>
      <c r="M119" s="257"/>
      <c r="N119" s="258"/>
      <c r="O119" s="258"/>
      <c r="P119" s="258"/>
      <c r="Q119" s="258"/>
      <c r="R119" s="258"/>
      <c r="S119" s="258"/>
      <c r="T119" s="259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0" t="s">
        <v>192</v>
      </c>
      <c r="AU119" s="260" t="s">
        <v>81</v>
      </c>
      <c r="AV119" s="15" t="s">
        <v>153</v>
      </c>
      <c r="AW119" s="15" t="s">
        <v>33</v>
      </c>
      <c r="AX119" s="15" t="s">
        <v>79</v>
      </c>
      <c r="AY119" s="260" t="s">
        <v>126</v>
      </c>
    </row>
    <row r="120" s="12" customFormat="1" ht="22.8" customHeight="1">
      <c r="A120" s="12"/>
      <c r="B120" s="189"/>
      <c r="C120" s="190"/>
      <c r="D120" s="191" t="s">
        <v>70</v>
      </c>
      <c r="E120" s="203" t="s">
        <v>209</v>
      </c>
      <c r="F120" s="203" t="s">
        <v>210</v>
      </c>
      <c r="G120" s="190"/>
      <c r="H120" s="190"/>
      <c r="I120" s="193"/>
      <c r="J120" s="204">
        <f>BK120</f>
        <v>0</v>
      </c>
      <c r="K120" s="190"/>
      <c r="L120" s="195"/>
      <c r="M120" s="196"/>
      <c r="N120" s="197"/>
      <c r="O120" s="197"/>
      <c r="P120" s="198">
        <f>SUM(P121:P124)</f>
        <v>0</v>
      </c>
      <c r="Q120" s="197"/>
      <c r="R120" s="198">
        <f>SUM(R121:R124)</f>
        <v>0</v>
      </c>
      <c r="S120" s="197"/>
      <c r="T120" s="199">
        <f>SUM(T121:T124)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0" t="s">
        <v>157</v>
      </c>
      <c r="AT120" s="201" t="s">
        <v>70</v>
      </c>
      <c r="AU120" s="201" t="s">
        <v>79</v>
      </c>
      <c r="AY120" s="200" t="s">
        <v>126</v>
      </c>
      <c r="BK120" s="202">
        <f>SUM(BK121:BK124)</f>
        <v>0</v>
      </c>
    </row>
    <row r="121" s="2" customFormat="1" ht="14.4" customHeight="1">
      <c r="A121" s="39"/>
      <c r="B121" s="40"/>
      <c r="C121" s="205" t="s">
        <v>211</v>
      </c>
      <c r="D121" s="205" t="s">
        <v>129</v>
      </c>
      <c r="E121" s="206" t="s">
        <v>212</v>
      </c>
      <c r="F121" s="207" t="s">
        <v>213</v>
      </c>
      <c r="G121" s="208" t="s">
        <v>190</v>
      </c>
      <c r="H121" s="209">
        <v>1</v>
      </c>
      <c r="I121" s="210"/>
      <c r="J121" s="211">
        <f>ROUND(I121*H121,2)</f>
        <v>0</v>
      </c>
      <c r="K121" s="207" t="s">
        <v>19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153</v>
      </c>
      <c r="AT121" s="216" t="s">
        <v>129</v>
      </c>
      <c r="AU121" s="216" t="s">
        <v>81</v>
      </c>
      <c r="AY121" s="18" t="s">
        <v>126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153</v>
      </c>
      <c r="BM121" s="216" t="s">
        <v>214</v>
      </c>
    </row>
    <row r="122" s="13" customFormat="1">
      <c r="A122" s="13"/>
      <c r="B122" s="228"/>
      <c r="C122" s="229"/>
      <c r="D122" s="230" t="s">
        <v>192</v>
      </c>
      <c r="E122" s="231" t="s">
        <v>19</v>
      </c>
      <c r="F122" s="232" t="s">
        <v>215</v>
      </c>
      <c r="G122" s="229"/>
      <c r="H122" s="231" t="s">
        <v>19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192</v>
      </c>
      <c r="AU122" s="238" t="s">
        <v>81</v>
      </c>
      <c r="AV122" s="13" t="s">
        <v>79</v>
      </c>
      <c r="AW122" s="13" t="s">
        <v>33</v>
      </c>
      <c r="AX122" s="13" t="s">
        <v>71</v>
      </c>
      <c r="AY122" s="238" t="s">
        <v>126</v>
      </c>
    </row>
    <row r="123" s="14" customFormat="1">
      <c r="A123" s="14"/>
      <c r="B123" s="239"/>
      <c r="C123" s="240"/>
      <c r="D123" s="230" t="s">
        <v>192</v>
      </c>
      <c r="E123" s="241" t="s">
        <v>19</v>
      </c>
      <c r="F123" s="242" t="s">
        <v>79</v>
      </c>
      <c r="G123" s="240"/>
      <c r="H123" s="243">
        <v>1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192</v>
      </c>
      <c r="AU123" s="249" t="s">
        <v>81</v>
      </c>
      <c r="AV123" s="14" t="s">
        <v>81</v>
      </c>
      <c r="AW123" s="14" t="s">
        <v>33</v>
      </c>
      <c r="AX123" s="14" t="s">
        <v>71</v>
      </c>
      <c r="AY123" s="249" t="s">
        <v>126</v>
      </c>
    </row>
    <row r="124" s="15" customFormat="1">
      <c r="A124" s="15"/>
      <c r="B124" s="250"/>
      <c r="C124" s="251"/>
      <c r="D124" s="230" t="s">
        <v>192</v>
      </c>
      <c r="E124" s="252" t="s">
        <v>19</v>
      </c>
      <c r="F124" s="253" t="s">
        <v>194</v>
      </c>
      <c r="G124" s="251"/>
      <c r="H124" s="254">
        <v>1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0" t="s">
        <v>192</v>
      </c>
      <c r="AU124" s="260" t="s">
        <v>81</v>
      </c>
      <c r="AV124" s="15" t="s">
        <v>153</v>
      </c>
      <c r="AW124" s="15" t="s">
        <v>33</v>
      </c>
      <c r="AX124" s="15" t="s">
        <v>79</v>
      </c>
      <c r="AY124" s="260" t="s">
        <v>126</v>
      </c>
    </row>
    <row r="125" s="12" customFormat="1" ht="22.8" customHeight="1">
      <c r="A125" s="12"/>
      <c r="B125" s="189"/>
      <c r="C125" s="190"/>
      <c r="D125" s="191" t="s">
        <v>70</v>
      </c>
      <c r="E125" s="203" t="s">
        <v>216</v>
      </c>
      <c r="F125" s="203" t="s">
        <v>217</v>
      </c>
      <c r="G125" s="190"/>
      <c r="H125" s="190"/>
      <c r="I125" s="193"/>
      <c r="J125" s="204">
        <f>BK125</f>
        <v>0</v>
      </c>
      <c r="K125" s="190"/>
      <c r="L125" s="195"/>
      <c r="M125" s="196"/>
      <c r="N125" s="197"/>
      <c r="O125" s="197"/>
      <c r="P125" s="198">
        <f>SUM(P126:P129)</f>
        <v>0</v>
      </c>
      <c r="Q125" s="197"/>
      <c r="R125" s="198">
        <f>SUM(R126:R129)</f>
        <v>0</v>
      </c>
      <c r="S125" s="197"/>
      <c r="T125" s="199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0" t="s">
        <v>157</v>
      </c>
      <c r="AT125" s="201" t="s">
        <v>70</v>
      </c>
      <c r="AU125" s="201" t="s">
        <v>79</v>
      </c>
      <c r="AY125" s="200" t="s">
        <v>126</v>
      </c>
      <c r="BK125" s="202">
        <f>SUM(BK126:BK129)</f>
        <v>0</v>
      </c>
    </row>
    <row r="126" s="2" customFormat="1" ht="14.4" customHeight="1">
      <c r="A126" s="39"/>
      <c r="B126" s="40"/>
      <c r="C126" s="205" t="s">
        <v>218</v>
      </c>
      <c r="D126" s="205" t="s">
        <v>129</v>
      </c>
      <c r="E126" s="206" t="s">
        <v>219</v>
      </c>
      <c r="F126" s="207" t="s">
        <v>217</v>
      </c>
      <c r="G126" s="208" t="s">
        <v>190</v>
      </c>
      <c r="H126" s="209">
        <v>1</v>
      </c>
      <c r="I126" s="210"/>
      <c r="J126" s="211">
        <f>ROUND(I126*H126,2)</f>
        <v>0</v>
      </c>
      <c r="K126" s="207" t="s">
        <v>19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153</v>
      </c>
      <c r="AT126" s="216" t="s">
        <v>129</v>
      </c>
      <c r="AU126" s="216" t="s">
        <v>81</v>
      </c>
      <c r="AY126" s="18" t="s">
        <v>126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153</v>
      </c>
      <c r="BM126" s="216" t="s">
        <v>220</v>
      </c>
    </row>
    <row r="127" s="13" customFormat="1">
      <c r="A127" s="13"/>
      <c r="B127" s="228"/>
      <c r="C127" s="229"/>
      <c r="D127" s="230" t="s">
        <v>192</v>
      </c>
      <c r="E127" s="231" t="s">
        <v>19</v>
      </c>
      <c r="F127" s="232" t="s">
        <v>221</v>
      </c>
      <c r="G127" s="229"/>
      <c r="H127" s="231" t="s">
        <v>19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192</v>
      </c>
      <c r="AU127" s="238" t="s">
        <v>81</v>
      </c>
      <c r="AV127" s="13" t="s">
        <v>79</v>
      </c>
      <c r="AW127" s="13" t="s">
        <v>33</v>
      </c>
      <c r="AX127" s="13" t="s">
        <v>71</v>
      </c>
      <c r="AY127" s="238" t="s">
        <v>126</v>
      </c>
    </row>
    <row r="128" s="14" customFormat="1">
      <c r="A128" s="14"/>
      <c r="B128" s="239"/>
      <c r="C128" s="240"/>
      <c r="D128" s="230" t="s">
        <v>192</v>
      </c>
      <c r="E128" s="241" t="s">
        <v>19</v>
      </c>
      <c r="F128" s="242" t="s">
        <v>79</v>
      </c>
      <c r="G128" s="240"/>
      <c r="H128" s="243">
        <v>1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192</v>
      </c>
      <c r="AU128" s="249" t="s">
        <v>81</v>
      </c>
      <c r="AV128" s="14" t="s">
        <v>81</v>
      </c>
      <c r="AW128" s="14" t="s">
        <v>33</v>
      </c>
      <c r="AX128" s="14" t="s">
        <v>71</v>
      </c>
      <c r="AY128" s="249" t="s">
        <v>126</v>
      </c>
    </row>
    <row r="129" s="15" customFormat="1">
      <c r="A129" s="15"/>
      <c r="B129" s="250"/>
      <c r="C129" s="251"/>
      <c r="D129" s="230" t="s">
        <v>192</v>
      </c>
      <c r="E129" s="252" t="s">
        <v>19</v>
      </c>
      <c r="F129" s="253" t="s">
        <v>194</v>
      </c>
      <c r="G129" s="251"/>
      <c r="H129" s="254">
        <v>1</v>
      </c>
      <c r="I129" s="255"/>
      <c r="J129" s="251"/>
      <c r="K129" s="251"/>
      <c r="L129" s="256"/>
      <c r="M129" s="261"/>
      <c r="N129" s="262"/>
      <c r="O129" s="262"/>
      <c r="P129" s="262"/>
      <c r="Q129" s="262"/>
      <c r="R129" s="262"/>
      <c r="S129" s="262"/>
      <c r="T129" s="263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0" t="s">
        <v>192</v>
      </c>
      <c r="AU129" s="260" t="s">
        <v>81</v>
      </c>
      <c r="AV129" s="15" t="s">
        <v>153</v>
      </c>
      <c r="AW129" s="15" t="s">
        <v>33</v>
      </c>
      <c r="AX129" s="15" t="s">
        <v>79</v>
      </c>
      <c r="AY129" s="260" t="s">
        <v>126</v>
      </c>
    </row>
    <row r="130" s="2" customFormat="1" ht="6.96" customHeight="1">
      <c r="A130" s="39"/>
      <c r="B130" s="60"/>
      <c r="C130" s="61"/>
      <c r="D130" s="61"/>
      <c r="E130" s="61"/>
      <c r="F130" s="61"/>
      <c r="G130" s="61"/>
      <c r="H130" s="61"/>
      <c r="I130" s="61"/>
      <c r="J130" s="61"/>
      <c r="K130" s="61"/>
      <c r="L130" s="45"/>
      <c r="M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</sheetData>
  <sheetProtection sheet="1" autoFilter="0" formatColumns="0" formatRows="0" objects="1" scenarios="1" spinCount="100000" saltValue="SaVMBapxBR04r/RqNyjLp0gJ/mY4PcTEcch3LUsq2u8NFlXqKFGtuvAfW9BOo3Xg9Y9Edmar32BCkw1TRsDQrw==" hashValue="mzUQPh7Ym3xhl66qwjLlTQp3kDtm1Kkp0dEgIKd2Tqr2RlRmt/aRtfF6U+E8n0xZMaOYWNqA8AAodVN29+kKiQ==" algorithmName="SHA-512" password="CC35"/>
  <autoFilter ref="C87:K12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95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Poruba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96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222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ROUND((SUM(BE82:BE95)),  2)</f>
        <v>0</v>
      </c>
      <c r="G33" s="39"/>
      <c r="H33" s="39"/>
      <c r="I33" s="149">
        <v>0.20999999999999999</v>
      </c>
      <c r="J33" s="148">
        <f>ROUND(((SUM(BE82:BE95))*I33),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ROUND((SUM(BF82:BF95)),  2)</f>
        <v>0</v>
      </c>
      <c r="G34" s="39"/>
      <c r="H34" s="39"/>
      <c r="I34" s="149">
        <v>0.14999999999999999</v>
      </c>
      <c r="J34" s="148">
        <f>ROUND(((SUM(BF82:BF95))*I34),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ROUND((SUM(BG82:BG95)),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ROUND((SUM(BH82:BH95)),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ROUND((SUM(BI82:BI95)),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Poruba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96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PS02 Zařízení pracovní lávky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99</v>
      </c>
      <c r="D57" s="163"/>
      <c r="E57" s="163"/>
      <c r="F57" s="163"/>
      <c r="G57" s="163"/>
      <c r="H57" s="163"/>
      <c r="I57" s="163"/>
      <c r="J57" s="164" t="s">
        <v>100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101</v>
      </c>
    </row>
    <row r="60" s="9" customFormat="1" ht="24.96" customHeight="1">
      <c r="A60" s="9"/>
      <c r="B60" s="166"/>
      <c r="C60" s="167"/>
      <c r="D60" s="168" t="s">
        <v>104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223</v>
      </c>
      <c r="E61" s="175"/>
      <c r="F61" s="175"/>
      <c r="G61" s="175"/>
      <c r="H61" s="175"/>
      <c r="I61" s="175"/>
      <c r="J61" s="176">
        <f>J84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224</v>
      </c>
      <c r="E62" s="169"/>
      <c r="F62" s="169"/>
      <c r="G62" s="169"/>
      <c r="H62" s="169"/>
      <c r="I62" s="169"/>
      <c r="J62" s="170">
        <f>J92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111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Pracovní lávky vozovna Poruba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96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02 - PS02 Zařízení pracovní lávky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 xml:space="preserve"> </v>
      </c>
      <c r="G76" s="41"/>
      <c r="H76" s="41"/>
      <c r="I76" s="33" t="s">
        <v>23</v>
      </c>
      <c r="J76" s="73" t="str">
        <f>IF(J12="","",J12)</f>
        <v>14. 4. 2020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5.65" customHeight="1">
      <c r="A78" s="39"/>
      <c r="B78" s="40"/>
      <c r="C78" s="33" t="s">
        <v>25</v>
      </c>
      <c r="D78" s="41"/>
      <c r="E78" s="41"/>
      <c r="F78" s="28" t="str">
        <f>E15</f>
        <v>Dopravní podnik Ostrava, a. s.</v>
      </c>
      <c r="G78" s="41"/>
      <c r="H78" s="41"/>
      <c r="I78" s="33" t="s">
        <v>31</v>
      </c>
      <c r="J78" s="37" t="str">
        <f>E21</f>
        <v>PROJEKT HTL s.r.o.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34</v>
      </c>
      <c r="J79" s="37" t="str">
        <f>E24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8"/>
      <c r="B81" s="179"/>
      <c r="C81" s="180" t="s">
        <v>112</v>
      </c>
      <c r="D81" s="181" t="s">
        <v>56</v>
      </c>
      <c r="E81" s="181" t="s">
        <v>52</v>
      </c>
      <c r="F81" s="181" t="s">
        <v>53</v>
      </c>
      <c r="G81" s="181" t="s">
        <v>113</v>
      </c>
      <c r="H81" s="181" t="s">
        <v>114</v>
      </c>
      <c r="I81" s="181" t="s">
        <v>115</v>
      </c>
      <c r="J81" s="181" t="s">
        <v>100</v>
      </c>
      <c r="K81" s="182" t="s">
        <v>116</v>
      </c>
      <c r="L81" s="183"/>
      <c r="M81" s="93" t="s">
        <v>19</v>
      </c>
      <c r="N81" s="94" t="s">
        <v>41</v>
      </c>
      <c r="O81" s="94" t="s">
        <v>117</v>
      </c>
      <c r="P81" s="94" t="s">
        <v>118</v>
      </c>
      <c r="Q81" s="94" t="s">
        <v>119</v>
      </c>
      <c r="R81" s="94" t="s">
        <v>120</v>
      </c>
      <c r="S81" s="94" t="s">
        <v>121</v>
      </c>
      <c r="T81" s="95" t="s">
        <v>122</v>
      </c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</row>
    <row r="82" s="2" customFormat="1" ht="22.8" customHeight="1">
      <c r="A82" s="39"/>
      <c r="B82" s="40"/>
      <c r="C82" s="100" t="s">
        <v>123</v>
      </c>
      <c r="D82" s="41"/>
      <c r="E82" s="41"/>
      <c r="F82" s="41"/>
      <c r="G82" s="41"/>
      <c r="H82" s="41"/>
      <c r="I82" s="41"/>
      <c r="J82" s="184">
        <f>BK82</f>
        <v>0</v>
      </c>
      <c r="K82" s="41"/>
      <c r="L82" s="45"/>
      <c r="M82" s="96"/>
      <c r="N82" s="185"/>
      <c r="O82" s="97"/>
      <c r="P82" s="186">
        <f>P83+P92</f>
        <v>0</v>
      </c>
      <c r="Q82" s="97"/>
      <c r="R82" s="186">
        <f>R83+R92</f>
        <v>0</v>
      </c>
      <c r="S82" s="97"/>
      <c r="T82" s="187">
        <f>T83+T92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70</v>
      </c>
      <c r="AU82" s="18" t="s">
        <v>101</v>
      </c>
      <c r="BK82" s="188">
        <f>BK83+BK92</f>
        <v>0</v>
      </c>
    </row>
    <row r="83" s="12" customFormat="1" ht="25.92" customHeight="1">
      <c r="A83" s="12"/>
      <c r="B83" s="189"/>
      <c r="C83" s="190"/>
      <c r="D83" s="191" t="s">
        <v>70</v>
      </c>
      <c r="E83" s="192" t="s">
        <v>142</v>
      </c>
      <c r="F83" s="192" t="s">
        <v>143</v>
      </c>
      <c r="G83" s="190"/>
      <c r="H83" s="190"/>
      <c r="I83" s="193"/>
      <c r="J83" s="194">
        <f>BK83</f>
        <v>0</v>
      </c>
      <c r="K83" s="190"/>
      <c r="L83" s="195"/>
      <c r="M83" s="196"/>
      <c r="N83" s="197"/>
      <c r="O83" s="197"/>
      <c r="P83" s="198">
        <f>P84</f>
        <v>0</v>
      </c>
      <c r="Q83" s="197"/>
      <c r="R83" s="198">
        <f>R84</f>
        <v>0</v>
      </c>
      <c r="S83" s="197"/>
      <c r="T83" s="199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144</v>
      </c>
      <c r="AT83" s="201" t="s">
        <v>70</v>
      </c>
      <c r="AU83" s="201" t="s">
        <v>71</v>
      </c>
      <c r="AY83" s="200" t="s">
        <v>126</v>
      </c>
      <c r="BK83" s="202">
        <f>BK84</f>
        <v>0</v>
      </c>
    </row>
    <row r="84" s="12" customFormat="1" ht="22.8" customHeight="1">
      <c r="A84" s="12"/>
      <c r="B84" s="189"/>
      <c r="C84" s="190"/>
      <c r="D84" s="191" t="s">
        <v>70</v>
      </c>
      <c r="E84" s="203" t="s">
        <v>225</v>
      </c>
      <c r="F84" s="203" t="s">
        <v>226</v>
      </c>
      <c r="G84" s="190"/>
      <c r="H84" s="190"/>
      <c r="I84" s="193"/>
      <c r="J84" s="204">
        <f>BK84</f>
        <v>0</v>
      </c>
      <c r="K84" s="190"/>
      <c r="L84" s="195"/>
      <c r="M84" s="196"/>
      <c r="N84" s="197"/>
      <c r="O84" s="197"/>
      <c r="P84" s="198">
        <f>SUM(P85:P91)</f>
        <v>0</v>
      </c>
      <c r="Q84" s="197"/>
      <c r="R84" s="198">
        <f>SUM(R85:R91)</f>
        <v>0</v>
      </c>
      <c r="S84" s="197"/>
      <c r="T84" s="199">
        <f>SUM(T85:T91)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144</v>
      </c>
      <c r="AT84" s="201" t="s">
        <v>70</v>
      </c>
      <c r="AU84" s="201" t="s">
        <v>79</v>
      </c>
      <c r="AY84" s="200" t="s">
        <v>126</v>
      </c>
      <c r="BK84" s="202">
        <f>SUM(BK85:BK91)</f>
        <v>0</v>
      </c>
    </row>
    <row r="85" s="2" customFormat="1" ht="62.7" customHeight="1">
      <c r="A85" s="39"/>
      <c r="B85" s="40"/>
      <c r="C85" s="218" t="s">
        <v>79</v>
      </c>
      <c r="D85" s="218" t="s">
        <v>142</v>
      </c>
      <c r="E85" s="219" t="s">
        <v>227</v>
      </c>
      <c r="F85" s="220" t="s">
        <v>228</v>
      </c>
      <c r="G85" s="221" t="s">
        <v>164</v>
      </c>
      <c r="H85" s="222">
        <v>1</v>
      </c>
      <c r="I85" s="223"/>
      <c r="J85" s="224">
        <f>ROUND(I85*H85,2)</f>
        <v>0</v>
      </c>
      <c r="K85" s="220" t="s">
        <v>19</v>
      </c>
      <c r="L85" s="225"/>
      <c r="M85" s="226" t="s">
        <v>19</v>
      </c>
      <c r="N85" s="227" t="s">
        <v>42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150</v>
      </c>
      <c r="AT85" s="216" t="s">
        <v>142</v>
      </c>
      <c r="AU85" s="216" t="s">
        <v>81</v>
      </c>
      <c r="AY85" s="18" t="s">
        <v>126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79</v>
      </c>
      <c r="BK85" s="217">
        <f>ROUND(I85*H85,2)</f>
        <v>0</v>
      </c>
      <c r="BL85" s="18" t="s">
        <v>151</v>
      </c>
      <c r="BM85" s="216" t="s">
        <v>229</v>
      </c>
    </row>
    <row r="86" s="2" customFormat="1" ht="14.4" customHeight="1">
      <c r="A86" s="39"/>
      <c r="B86" s="40"/>
      <c r="C86" s="218" t="s">
        <v>178</v>
      </c>
      <c r="D86" s="218" t="s">
        <v>142</v>
      </c>
      <c r="E86" s="219" t="s">
        <v>230</v>
      </c>
      <c r="F86" s="220" t="s">
        <v>231</v>
      </c>
      <c r="G86" s="221" t="s">
        <v>149</v>
      </c>
      <c r="H86" s="222">
        <v>45</v>
      </c>
      <c r="I86" s="223"/>
      <c r="J86" s="224">
        <f>ROUND(I86*H86,2)</f>
        <v>0</v>
      </c>
      <c r="K86" s="220" t="s">
        <v>19</v>
      </c>
      <c r="L86" s="225"/>
      <c r="M86" s="226" t="s">
        <v>19</v>
      </c>
      <c r="N86" s="227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150</v>
      </c>
      <c r="AT86" s="216" t="s">
        <v>142</v>
      </c>
      <c r="AU86" s="216" t="s">
        <v>81</v>
      </c>
      <c r="AY86" s="18" t="s">
        <v>126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151</v>
      </c>
      <c r="BM86" s="216" t="s">
        <v>232</v>
      </c>
    </row>
    <row r="87" s="2" customFormat="1" ht="14.4" customHeight="1">
      <c r="A87" s="39"/>
      <c r="B87" s="40"/>
      <c r="C87" s="205" t="s">
        <v>166</v>
      </c>
      <c r="D87" s="205" t="s">
        <v>129</v>
      </c>
      <c r="E87" s="206" t="s">
        <v>233</v>
      </c>
      <c r="F87" s="207" t="s">
        <v>234</v>
      </c>
      <c r="G87" s="208" t="s">
        <v>164</v>
      </c>
      <c r="H87" s="209">
        <v>1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79</v>
      </c>
      <c r="AT87" s="216" t="s">
        <v>129</v>
      </c>
      <c r="AU87" s="216" t="s">
        <v>81</v>
      </c>
      <c r="AY87" s="18" t="s">
        <v>126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79</v>
      </c>
      <c r="BM87" s="216" t="s">
        <v>235</v>
      </c>
    </row>
    <row r="88" s="2" customFormat="1" ht="14.4" customHeight="1">
      <c r="A88" s="39"/>
      <c r="B88" s="40"/>
      <c r="C88" s="218" t="s">
        <v>157</v>
      </c>
      <c r="D88" s="218" t="s">
        <v>142</v>
      </c>
      <c r="E88" s="219" t="s">
        <v>236</v>
      </c>
      <c r="F88" s="220" t="s">
        <v>237</v>
      </c>
      <c r="G88" s="221" t="s">
        <v>149</v>
      </c>
      <c r="H88" s="222">
        <v>30</v>
      </c>
      <c r="I88" s="223"/>
      <c r="J88" s="224">
        <f>ROUND(I88*H88,2)</f>
        <v>0</v>
      </c>
      <c r="K88" s="220" t="s">
        <v>19</v>
      </c>
      <c r="L88" s="225"/>
      <c r="M88" s="226" t="s">
        <v>19</v>
      </c>
      <c r="N88" s="227" t="s">
        <v>42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150</v>
      </c>
      <c r="AT88" s="216" t="s">
        <v>142</v>
      </c>
      <c r="AU88" s="216" t="s">
        <v>81</v>
      </c>
      <c r="AY88" s="18" t="s">
        <v>126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151</v>
      </c>
      <c r="BM88" s="216" t="s">
        <v>238</v>
      </c>
    </row>
    <row r="89" s="2" customFormat="1" ht="14.4" customHeight="1">
      <c r="A89" s="39"/>
      <c r="B89" s="40"/>
      <c r="C89" s="218" t="s">
        <v>239</v>
      </c>
      <c r="D89" s="218" t="s">
        <v>142</v>
      </c>
      <c r="E89" s="219" t="s">
        <v>240</v>
      </c>
      <c r="F89" s="220" t="s">
        <v>241</v>
      </c>
      <c r="G89" s="221" t="s">
        <v>149</v>
      </c>
      <c r="H89" s="222">
        <v>25</v>
      </c>
      <c r="I89" s="223"/>
      <c r="J89" s="224">
        <f>ROUND(I89*H89,2)</f>
        <v>0</v>
      </c>
      <c r="K89" s="220" t="s">
        <v>19</v>
      </c>
      <c r="L89" s="225"/>
      <c r="M89" s="226" t="s">
        <v>19</v>
      </c>
      <c r="N89" s="227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150</v>
      </c>
      <c r="AT89" s="216" t="s">
        <v>142</v>
      </c>
      <c r="AU89" s="216" t="s">
        <v>81</v>
      </c>
      <c r="AY89" s="18" t="s">
        <v>126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151</v>
      </c>
      <c r="BM89" s="216" t="s">
        <v>242</v>
      </c>
    </row>
    <row r="90" s="2" customFormat="1" ht="14.4" customHeight="1">
      <c r="A90" s="39"/>
      <c r="B90" s="40"/>
      <c r="C90" s="205" t="s">
        <v>174</v>
      </c>
      <c r="D90" s="205" t="s">
        <v>129</v>
      </c>
      <c r="E90" s="206" t="s">
        <v>243</v>
      </c>
      <c r="F90" s="207" t="s">
        <v>244</v>
      </c>
      <c r="G90" s="208" t="s">
        <v>164</v>
      </c>
      <c r="H90" s="209">
        <v>1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79</v>
      </c>
      <c r="AT90" s="216" t="s">
        <v>129</v>
      </c>
      <c r="AU90" s="216" t="s">
        <v>81</v>
      </c>
      <c r="AY90" s="18" t="s">
        <v>126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79</v>
      </c>
      <c r="BM90" s="216" t="s">
        <v>245</v>
      </c>
    </row>
    <row r="91" s="2" customFormat="1" ht="14.4" customHeight="1">
      <c r="A91" s="39"/>
      <c r="B91" s="40"/>
      <c r="C91" s="205" t="s">
        <v>170</v>
      </c>
      <c r="D91" s="205" t="s">
        <v>129</v>
      </c>
      <c r="E91" s="206" t="s">
        <v>246</v>
      </c>
      <c r="F91" s="207" t="s">
        <v>247</v>
      </c>
      <c r="G91" s="208" t="s">
        <v>149</v>
      </c>
      <c r="H91" s="209">
        <v>175</v>
      </c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79</v>
      </c>
      <c r="AT91" s="216" t="s">
        <v>129</v>
      </c>
      <c r="AU91" s="216" t="s">
        <v>81</v>
      </c>
      <c r="AY91" s="18" t="s">
        <v>126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79</v>
      </c>
      <c r="BM91" s="216" t="s">
        <v>248</v>
      </c>
    </row>
    <row r="92" s="12" customFormat="1" ht="25.92" customHeight="1">
      <c r="A92" s="12"/>
      <c r="B92" s="189"/>
      <c r="C92" s="190"/>
      <c r="D92" s="191" t="s">
        <v>70</v>
      </c>
      <c r="E92" s="192" t="s">
        <v>249</v>
      </c>
      <c r="F92" s="192" t="s">
        <v>250</v>
      </c>
      <c r="G92" s="190"/>
      <c r="H92" s="190"/>
      <c r="I92" s="193"/>
      <c r="J92" s="194">
        <f>BK92</f>
        <v>0</v>
      </c>
      <c r="K92" s="190"/>
      <c r="L92" s="195"/>
      <c r="M92" s="196"/>
      <c r="N92" s="197"/>
      <c r="O92" s="197"/>
      <c r="P92" s="198">
        <f>SUM(P93:P95)</f>
        <v>0</v>
      </c>
      <c r="Q92" s="197"/>
      <c r="R92" s="198">
        <f>SUM(R93:R95)</f>
        <v>0</v>
      </c>
      <c r="S92" s="197"/>
      <c r="T92" s="199">
        <f>SUM(T93:T95)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153</v>
      </c>
      <c r="AT92" s="201" t="s">
        <v>70</v>
      </c>
      <c r="AU92" s="201" t="s">
        <v>71</v>
      </c>
      <c r="AY92" s="200" t="s">
        <v>126</v>
      </c>
      <c r="BK92" s="202">
        <f>SUM(BK93:BK95)</f>
        <v>0</v>
      </c>
    </row>
    <row r="93" s="2" customFormat="1" ht="14.4" customHeight="1">
      <c r="A93" s="39"/>
      <c r="B93" s="40"/>
      <c r="C93" s="205" t="s">
        <v>81</v>
      </c>
      <c r="D93" s="205" t="s">
        <v>129</v>
      </c>
      <c r="E93" s="206" t="s">
        <v>195</v>
      </c>
      <c r="F93" s="207" t="s">
        <v>251</v>
      </c>
      <c r="G93" s="208" t="s">
        <v>252</v>
      </c>
      <c r="H93" s="209">
        <v>1</v>
      </c>
      <c r="I93" s="210"/>
      <c r="J93" s="211">
        <f>ROUND(I93*H93,2)</f>
        <v>0</v>
      </c>
      <c r="K93" s="207" t="s">
        <v>253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254</v>
      </c>
      <c r="AT93" s="216" t="s">
        <v>129</v>
      </c>
      <c r="AU93" s="216" t="s">
        <v>79</v>
      </c>
      <c r="AY93" s="18" t="s">
        <v>126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254</v>
      </c>
      <c r="BM93" s="216" t="s">
        <v>255</v>
      </c>
    </row>
    <row r="94" s="2" customFormat="1" ht="14.4" customHeight="1">
      <c r="A94" s="39"/>
      <c r="B94" s="40"/>
      <c r="C94" s="205" t="s">
        <v>144</v>
      </c>
      <c r="D94" s="205" t="s">
        <v>129</v>
      </c>
      <c r="E94" s="206" t="s">
        <v>256</v>
      </c>
      <c r="F94" s="207" t="s">
        <v>257</v>
      </c>
      <c r="G94" s="208" t="s">
        <v>258</v>
      </c>
      <c r="H94" s="209">
        <v>1</v>
      </c>
      <c r="I94" s="210"/>
      <c r="J94" s="211">
        <f>ROUND(I94*H94,2)</f>
        <v>0</v>
      </c>
      <c r="K94" s="207" t="s">
        <v>19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254</v>
      </c>
      <c r="AT94" s="216" t="s">
        <v>129</v>
      </c>
      <c r="AU94" s="216" t="s">
        <v>79</v>
      </c>
      <c r="AY94" s="18" t="s">
        <v>126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254</v>
      </c>
      <c r="BM94" s="216" t="s">
        <v>259</v>
      </c>
    </row>
    <row r="95" s="2" customFormat="1" ht="14.4" customHeight="1">
      <c r="A95" s="39"/>
      <c r="B95" s="40"/>
      <c r="C95" s="205" t="s">
        <v>153</v>
      </c>
      <c r="D95" s="205" t="s">
        <v>129</v>
      </c>
      <c r="E95" s="206" t="s">
        <v>260</v>
      </c>
      <c r="F95" s="207" t="s">
        <v>261</v>
      </c>
      <c r="G95" s="208" t="s">
        <v>252</v>
      </c>
      <c r="H95" s="209">
        <v>1</v>
      </c>
      <c r="I95" s="210"/>
      <c r="J95" s="211">
        <f>ROUND(I95*H95,2)</f>
        <v>0</v>
      </c>
      <c r="K95" s="207" t="s">
        <v>253</v>
      </c>
      <c r="L95" s="45"/>
      <c r="M95" s="264" t="s">
        <v>19</v>
      </c>
      <c r="N95" s="265" t="s">
        <v>42</v>
      </c>
      <c r="O95" s="266"/>
      <c r="P95" s="267">
        <f>O95*H95</f>
        <v>0</v>
      </c>
      <c r="Q95" s="267">
        <v>0</v>
      </c>
      <c r="R95" s="267">
        <f>Q95*H95</f>
        <v>0</v>
      </c>
      <c r="S95" s="267">
        <v>0</v>
      </c>
      <c r="T95" s="268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254</v>
      </c>
      <c r="AT95" s="216" t="s">
        <v>129</v>
      </c>
      <c r="AU95" s="216" t="s">
        <v>79</v>
      </c>
      <c r="AY95" s="18" t="s">
        <v>126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254</v>
      </c>
      <c r="BM95" s="216" t="s">
        <v>262</v>
      </c>
    </row>
    <row r="96" s="2" customFormat="1" ht="6.96" customHeight="1">
      <c r="A96" s="39"/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45"/>
      <c r="M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</sheetData>
  <sheetProtection sheet="1" autoFilter="0" formatColumns="0" formatRows="0" objects="1" scenarios="1" spinCount="100000" saltValue="fI9ufjpiedvfUVc8QKj+Gyn1JWHaTtLAv6i8GidvCjIfFc7qCirVh0xE0SmEP9EhFIH+VNeJ8nIiNExQcElmww==" hashValue="nER/Mnlo+40J77g9G3oOgyfe+tiVIN7XDyEaR8ikL0r1hDzpuOS7/JJwgVags6C36ROXdznqcSeIn3isXDwnPQ==" algorithmName="SHA-512" password="CC35"/>
  <autoFilter ref="C81:K95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95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Poruba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96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263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Dopravní podnik Ostrava, a. s.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PROJEKT HTL s.r.o.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ROUND((SUM(BE84:BE150)),  2)</f>
        <v>0</v>
      </c>
      <c r="G33" s="39"/>
      <c r="H33" s="39"/>
      <c r="I33" s="149">
        <v>0.20999999999999999</v>
      </c>
      <c r="J33" s="148">
        <f>ROUND(((SUM(BE84:BE150))*I33),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ROUND((SUM(BF84:BF150)),  2)</f>
        <v>0</v>
      </c>
      <c r="G34" s="39"/>
      <c r="H34" s="39"/>
      <c r="I34" s="149">
        <v>0.14999999999999999</v>
      </c>
      <c r="J34" s="148">
        <f>ROUND(((SUM(BF84:BF150))*I34),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ROUND((SUM(BG84:BG150)),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ROUND((SUM(BH84:BH150)),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ROUND((SUM(BI84:BI150)),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Poruba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96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03 - PS03 Elektroinstalace a zabezpečení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99</v>
      </c>
      <c r="D57" s="163"/>
      <c r="E57" s="163"/>
      <c r="F57" s="163"/>
      <c r="G57" s="163"/>
      <c r="H57" s="163"/>
      <c r="I57" s="163"/>
      <c r="J57" s="164" t="s">
        <v>100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101</v>
      </c>
    </row>
    <row r="60" s="9" customFormat="1" ht="24.96" customHeight="1">
      <c r="A60" s="9"/>
      <c r="B60" s="166"/>
      <c r="C60" s="167"/>
      <c r="D60" s="168" t="s">
        <v>102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264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104</v>
      </c>
      <c r="E62" s="169"/>
      <c r="F62" s="169"/>
      <c r="G62" s="169"/>
      <c r="H62" s="169"/>
      <c r="I62" s="169"/>
      <c r="J62" s="170">
        <f>J114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265</v>
      </c>
      <c r="E63" s="175"/>
      <c r="F63" s="175"/>
      <c r="G63" s="175"/>
      <c r="H63" s="175"/>
      <c r="I63" s="175"/>
      <c r="J63" s="176">
        <f>J115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6"/>
      <c r="C64" s="167"/>
      <c r="D64" s="168" t="s">
        <v>224</v>
      </c>
      <c r="E64" s="169"/>
      <c r="F64" s="169"/>
      <c r="G64" s="169"/>
      <c r="H64" s="169"/>
      <c r="I64" s="169"/>
      <c r="J64" s="170">
        <f>J141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111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Pracovní lávky vozovna Poruba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03 - PS03 Elektroinstalace a zabezpečení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 xml:space="preserve"> </v>
      </c>
      <c r="G78" s="41"/>
      <c r="H78" s="41"/>
      <c r="I78" s="33" t="s">
        <v>23</v>
      </c>
      <c r="J78" s="73" t="str">
        <f>IF(J12="","",J12)</f>
        <v>14. 4. 2020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Dopravní podnik Ostrava, a. s.</v>
      </c>
      <c r="G80" s="41"/>
      <c r="H80" s="41"/>
      <c r="I80" s="33" t="s">
        <v>31</v>
      </c>
      <c r="J80" s="37" t="str">
        <f>E21</f>
        <v>PROJEKT HTL s.r.o.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112</v>
      </c>
      <c r="D83" s="181" t="s">
        <v>56</v>
      </c>
      <c r="E83" s="181" t="s">
        <v>52</v>
      </c>
      <c r="F83" s="181" t="s">
        <v>53</v>
      </c>
      <c r="G83" s="181" t="s">
        <v>113</v>
      </c>
      <c r="H83" s="181" t="s">
        <v>114</v>
      </c>
      <c r="I83" s="181" t="s">
        <v>115</v>
      </c>
      <c r="J83" s="181" t="s">
        <v>100</v>
      </c>
      <c r="K83" s="182" t="s">
        <v>116</v>
      </c>
      <c r="L83" s="183"/>
      <c r="M83" s="93" t="s">
        <v>19</v>
      </c>
      <c r="N83" s="94" t="s">
        <v>41</v>
      </c>
      <c r="O83" s="94" t="s">
        <v>117</v>
      </c>
      <c r="P83" s="94" t="s">
        <v>118</v>
      </c>
      <c r="Q83" s="94" t="s">
        <v>119</v>
      </c>
      <c r="R83" s="94" t="s">
        <v>120</v>
      </c>
      <c r="S83" s="94" t="s">
        <v>121</v>
      </c>
      <c r="T83" s="95" t="s">
        <v>122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123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P85+P114+P141</f>
        <v>0</v>
      </c>
      <c r="Q84" s="97"/>
      <c r="R84" s="186">
        <f>R85+R114+R141</f>
        <v>243.55153999999996</v>
      </c>
      <c r="S84" s="97"/>
      <c r="T84" s="187">
        <f>T85+T114+T141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70</v>
      </c>
      <c r="AU84" s="18" t="s">
        <v>101</v>
      </c>
      <c r="BK84" s="188">
        <f>BK85+BK114+BK141</f>
        <v>0</v>
      </c>
    </row>
    <row r="85" s="12" customFormat="1" ht="25.92" customHeight="1">
      <c r="A85" s="12"/>
      <c r="B85" s="189"/>
      <c r="C85" s="190"/>
      <c r="D85" s="191" t="s">
        <v>70</v>
      </c>
      <c r="E85" s="192" t="s">
        <v>124</v>
      </c>
      <c r="F85" s="192" t="s">
        <v>125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</f>
        <v>0</v>
      </c>
      <c r="Q85" s="197"/>
      <c r="R85" s="198">
        <f>R86</f>
        <v>243.55153999999996</v>
      </c>
      <c r="S85" s="197"/>
      <c r="T85" s="199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81</v>
      </c>
      <c r="AT85" s="201" t="s">
        <v>70</v>
      </c>
      <c r="AU85" s="201" t="s">
        <v>71</v>
      </c>
      <c r="AY85" s="200" t="s">
        <v>126</v>
      </c>
      <c r="BK85" s="202">
        <f>BK86</f>
        <v>0</v>
      </c>
    </row>
    <row r="86" s="12" customFormat="1" ht="22.8" customHeight="1">
      <c r="A86" s="12"/>
      <c r="B86" s="189"/>
      <c r="C86" s="190"/>
      <c r="D86" s="191" t="s">
        <v>70</v>
      </c>
      <c r="E86" s="203" t="s">
        <v>266</v>
      </c>
      <c r="F86" s="203" t="s">
        <v>267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SUM(P87:P113)</f>
        <v>0</v>
      </c>
      <c r="Q86" s="197"/>
      <c r="R86" s="198">
        <f>SUM(R87:R113)</f>
        <v>243.55153999999996</v>
      </c>
      <c r="S86" s="197"/>
      <c r="T86" s="199">
        <f>SUM(T87:T113)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81</v>
      </c>
      <c r="AT86" s="201" t="s">
        <v>70</v>
      </c>
      <c r="AU86" s="201" t="s">
        <v>79</v>
      </c>
      <c r="AY86" s="200" t="s">
        <v>126</v>
      </c>
      <c r="BK86" s="202">
        <f>SUM(BK87:BK113)</f>
        <v>0</v>
      </c>
    </row>
    <row r="87" s="2" customFormat="1" ht="14.4" customHeight="1">
      <c r="A87" s="39"/>
      <c r="B87" s="40"/>
      <c r="C87" s="218" t="s">
        <v>81</v>
      </c>
      <c r="D87" s="218" t="s">
        <v>142</v>
      </c>
      <c r="E87" s="219" t="s">
        <v>268</v>
      </c>
      <c r="F87" s="220" t="s">
        <v>269</v>
      </c>
      <c r="G87" s="221" t="s">
        <v>164</v>
      </c>
      <c r="H87" s="222">
        <v>1</v>
      </c>
      <c r="I87" s="223"/>
      <c r="J87" s="224">
        <f>ROUND(I87*H87,2)</f>
        <v>0</v>
      </c>
      <c r="K87" s="220" t="s">
        <v>19</v>
      </c>
      <c r="L87" s="225"/>
      <c r="M87" s="226" t="s">
        <v>19</v>
      </c>
      <c r="N87" s="227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81</v>
      </c>
      <c r="AT87" s="216" t="s">
        <v>142</v>
      </c>
      <c r="AU87" s="216" t="s">
        <v>81</v>
      </c>
      <c r="AY87" s="18" t="s">
        <v>126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79</v>
      </c>
      <c r="BM87" s="216" t="s">
        <v>270</v>
      </c>
    </row>
    <row r="88" s="2" customFormat="1" ht="14.4" customHeight="1">
      <c r="A88" s="39"/>
      <c r="B88" s="40"/>
      <c r="C88" s="218" t="s">
        <v>79</v>
      </c>
      <c r="D88" s="218" t="s">
        <v>142</v>
      </c>
      <c r="E88" s="219" t="s">
        <v>271</v>
      </c>
      <c r="F88" s="220" t="s">
        <v>272</v>
      </c>
      <c r="G88" s="221" t="s">
        <v>190</v>
      </c>
      <c r="H88" s="222">
        <v>1</v>
      </c>
      <c r="I88" s="223"/>
      <c r="J88" s="224">
        <f>ROUND(I88*H88,2)</f>
        <v>0</v>
      </c>
      <c r="K88" s="220" t="s">
        <v>19</v>
      </c>
      <c r="L88" s="225"/>
      <c r="M88" s="226" t="s">
        <v>19</v>
      </c>
      <c r="N88" s="227" t="s">
        <v>42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81</v>
      </c>
      <c r="AT88" s="216" t="s">
        <v>142</v>
      </c>
      <c r="AU88" s="216" t="s">
        <v>81</v>
      </c>
      <c r="AY88" s="18" t="s">
        <v>126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79</v>
      </c>
      <c r="BM88" s="216" t="s">
        <v>273</v>
      </c>
    </row>
    <row r="89" s="2" customFormat="1" ht="14.4" customHeight="1">
      <c r="A89" s="39"/>
      <c r="B89" s="40"/>
      <c r="C89" s="218" t="s">
        <v>144</v>
      </c>
      <c r="D89" s="218" t="s">
        <v>142</v>
      </c>
      <c r="E89" s="219" t="s">
        <v>274</v>
      </c>
      <c r="F89" s="220" t="s">
        <v>275</v>
      </c>
      <c r="G89" s="221" t="s">
        <v>164</v>
      </c>
      <c r="H89" s="222">
        <v>21</v>
      </c>
      <c r="I89" s="223"/>
      <c r="J89" s="224">
        <f>ROUND(I89*H89,2)</f>
        <v>0</v>
      </c>
      <c r="K89" s="220" t="s">
        <v>19</v>
      </c>
      <c r="L89" s="225"/>
      <c r="M89" s="226" t="s">
        <v>19</v>
      </c>
      <c r="N89" s="227" t="s">
        <v>42</v>
      </c>
      <c r="O89" s="85"/>
      <c r="P89" s="214">
        <f>O89*H89</f>
        <v>0</v>
      </c>
      <c r="Q89" s="214">
        <v>0.00023000000000000001</v>
      </c>
      <c r="R89" s="214">
        <f>Q89*H89</f>
        <v>0.0048300000000000001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81</v>
      </c>
      <c r="AT89" s="216" t="s">
        <v>142</v>
      </c>
      <c r="AU89" s="216" t="s">
        <v>81</v>
      </c>
      <c r="AY89" s="18" t="s">
        <v>126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79</v>
      </c>
      <c r="BM89" s="216" t="s">
        <v>276</v>
      </c>
    </row>
    <row r="90" s="2" customFormat="1" ht="14.4" customHeight="1">
      <c r="A90" s="39"/>
      <c r="B90" s="40"/>
      <c r="C90" s="218" t="s">
        <v>153</v>
      </c>
      <c r="D90" s="218" t="s">
        <v>142</v>
      </c>
      <c r="E90" s="219" t="s">
        <v>277</v>
      </c>
      <c r="F90" s="220" t="s">
        <v>278</v>
      </c>
      <c r="G90" s="221" t="s">
        <v>164</v>
      </c>
      <c r="H90" s="222">
        <v>21</v>
      </c>
      <c r="I90" s="223"/>
      <c r="J90" s="224">
        <f>ROUND(I90*H90,2)</f>
        <v>0</v>
      </c>
      <c r="K90" s="220" t="s">
        <v>19</v>
      </c>
      <c r="L90" s="225"/>
      <c r="M90" s="226" t="s">
        <v>19</v>
      </c>
      <c r="N90" s="227" t="s">
        <v>42</v>
      </c>
      <c r="O90" s="85"/>
      <c r="P90" s="214">
        <f>O90*H90</f>
        <v>0</v>
      </c>
      <c r="Q90" s="214">
        <v>0.00023000000000000001</v>
      </c>
      <c r="R90" s="214">
        <f>Q90*H90</f>
        <v>0.0048300000000000001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81</v>
      </c>
      <c r="AT90" s="216" t="s">
        <v>142</v>
      </c>
      <c r="AU90" s="216" t="s">
        <v>81</v>
      </c>
      <c r="AY90" s="18" t="s">
        <v>126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79</v>
      </c>
      <c r="BM90" s="216" t="s">
        <v>279</v>
      </c>
    </row>
    <row r="91" s="2" customFormat="1" ht="14.4" customHeight="1">
      <c r="A91" s="39"/>
      <c r="B91" s="40"/>
      <c r="C91" s="218" t="s">
        <v>157</v>
      </c>
      <c r="D91" s="218" t="s">
        <v>142</v>
      </c>
      <c r="E91" s="219" t="s">
        <v>280</v>
      </c>
      <c r="F91" s="220" t="s">
        <v>281</v>
      </c>
      <c r="G91" s="221" t="s">
        <v>164</v>
      </c>
      <c r="H91" s="222">
        <v>21</v>
      </c>
      <c r="I91" s="223"/>
      <c r="J91" s="224">
        <f>ROUND(I91*H91,2)</f>
        <v>0</v>
      </c>
      <c r="K91" s="220" t="s">
        <v>19</v>
      </c>
      <c r="L91" s="225"/>
      <c r="M91" s="226" t="s">
        <v>19</v>
      </c>
      <c r="N91" s="227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81</v>
      </c>
      <c r="AT91" s="216" t="s">
        <v>142</v>
      </c>
      <c r="AU91" s="216" t="s">
        <v>81</v>
      </c>
      <c r="AY91" s="18" t="s">
        <v>126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79</v>
      </c>
      <c r="BM91" s="216" t="s">
        <v>282</v>
      </c>
    </row>
    <row r="92" s="2" customFormat="1" ht="14.4" customHeight="1">
      <c r="A92" s="39"/>
      <c r="B92" s="40"/>
      <c r="C92" s="218" t="s">
        <v>239</v>
      </c>
      <c r="D92" s="218" t="s">
        <v>142</v>
      </c>
      <c r="E92" s="219" t="s">
        <v>283</v>
      </c>
      <c r="F92" s="220" t="s">
        <v>284</v>
      </c>
      <c r="G92" s="221" t="s">
        <v>164</v>
      </c>
      <c r="H92" s="222">
        <v>21</v>
      </c>
      <c r="I92" s="223"/>
      <c r="J92" s="224">
        <f>ROUND(I92*H92,2)</f>
        <v>0</v>
      </c>
      <c r="K92" s="220" t="s">
        <v>19</v>
      </c>
      <c r="L92" s="225"/>
      <c r="M92" s="226" t="s">
        <v>19</v>
      </c>
      <c r="N92" s="227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81</v>
      </c>
      <c r="AT92" s="216" t="s">
        <v>142</v>
      </c>
      <c r="AU92" s="216" t="s">
        <v>81</v>
      </c>
      <c r="AY92" s="18" t="s">
        <v>126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79</v>
      </c>
      <c r="BM92" s="216" t="s">
        <v>285</v>
      </c>
    </row>
    <row r="93" s="2" customFormat="1" ht="14.4" customHeight="1">
      <c r="A93" s="39"/>
      <c r="B93" s="40"/>
      <c r="C93" s="218" t="s">
        <v>135</v>
      </c>
      <c r="D93" s="218" t="s">
        <v>142</v>
      </c>
      <c r="E93" s="219" t="s">
        <v>286</v>
      </c>
      <c r="F93" s="220" t="s">
        <v>287</v>
      </c>
      <c r="G93" s="221" t="s">
        <v>164</v>
      </c>
      <c r="H93" s="222">
        <v>21</v>
      </c>
      <c r="I93" s="223"/>
      <c r="J93" s="224">
        <f>ROUND(I93*H93,2)</f>
        <v>0</v>
      </c>
      <c r="K93" s="220" t="s">
        <v>19</v>
      </c>
      <c r="L93" s="225"/>
      <c r="M93" s="226" t="s">
        <v>19</v>
      </c>
      <c r="N93" s="227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81</v>
      </c>
      <c r="AT93" s="216" t="s">
        <v>142</v>
      </c>
      <c r="AU93" s="216" t="s">
        <v>81</v>
      </c>
      <c r="AY93" s="18" t="s">
        <v>126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79</v>
      </c>
      <c r="BM93" s="216" t="s">
        <v>288</v>
      </c>
    </row>
    <row r="94" s="2" customFormat="1" ht="14.4" customHeight="1">
      <c r="A94" s="39"/>
      <c r="B94" s="40"/>
      <c r="C94" s="218" t="s">
        <v>178</v>
      </c>
      <c r="D94" s="218" t="s">
        <v>142</v>
      </c>
      <c r="E94" s="219" t="s">
        <v>289</v>
      </c>
      <c r="F94" s="220" t="s">
        <v>290</v>
      </c>
      <c r="G94" s="221" t="s">
        <v>164</v>
      </c>
      <c r="H94" s="222">
        <v>21</v>
      </c>
      <c r="I94" s="223"/>
      <c r="J94" s="224">
        <f>ROUND(I94*H94,2)</f>
        <v>0</v>
      </c>
      <c r="K94" s="220" t="s">
        <v>19</v>
      </c>
      <c r="L94" s="225"/>
      <c r="M94" s="226" t="s">
        <v>19</v>
      </c>
      <c r="N94" s="227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81</v>
      </c>
      <c r="AT94" s="216" t="s">
        <v>142</v>
      </c>
      <c r="AU94" s="216" t="s">
        <v>81</v>
      </c>
      <c r="AY94" s="18" t="s">
        <v>126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79</v>
      </c>
      <c r="BM94" s="216" t="s">
        <v>291</v>
      </c>
    </row>
    <row r="95" s="2" customFormat="1" ht="14.4" customHeight="1">
      <c r="A95" s="39"/>
      <c r="B95" s="40"/>
      <c r="C95" s="218" t="s">
        <v>166</v>
      </c>
      <c r="D95" s="218" t="s">
        <v>142</v>
      </c>
      <c r="E95" s="219" t="s">
        <v>292</v>
      </c>
      <c r="F95" s="220" t="s">
        <v>293</v>
      </c>
      <c r="G95" s="221" t="s">
        <v>294</v>
      </c>
      <c r="H95" s="222">
        <v>55</v>
      </c>
      <c r="I95" s="223"/>
      <c r="J95" s="224">
        <f>ROUND(I95*H95,2)</f>
        <v>0</v>
      </c>
      <c r="K95" s="220" t="s">
        <v>253</v>
      </c>
      <c r="L95" s="225"/>
      <c r="M95" s="226" t="s">
        <v>19</v>
      </c>
      <c r="N95" s="227" t="s">
        <v>42</v>
      </c>
      <c r="O95" s="85"/>
      <c r="P95" s="214">
        <f>O95*H95</f>
        <v>0</v>
      </c>
      <c r="Q95" s="214">
        <v>0.00012</v>
      </c>
      <c r="R95" s="214">
        <f>Q95*H95</f>
        <v>0.0066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81</v>
      </c>
      <c r="AT95" s="216" t="s">
        <v>142</v>
      </c>
      <c r="AU95" s="216" t="s">
        <v>81</v>
      </c>
      <c r="AY95" s="18" t="s">
        <v>126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79</v>
      </c>
      <c r="BM95" s="216" t="s">
        <v>295</v>
      </c>
    </row>
    <row r="96" s="2" customFormat="1" ht="14.4" customHeight="1">
      <c r="A96" s="39"/>
      <c r="B96" s="40"/>
      <c r="C96" s="218" t="s">
        <v>170</v>
      </c>
      <c r="D96" s="218" t="s">
        <v>142</v>
      </c>
      <c r="E96" s="219" t="s">
        <v>296</v>
      </c>
      <c r="F96" s="220" t="s">
        <v>297</v>
      </c>
      <c r="G96" s="221" t="s">
        <v>294</v>
      </c>
      <c r="H96" s="222">
        <v>20</v>
      </c>
      <c r="I96" s="223"/>
      <c r="J96" s="224">
        <f>ROUND(I96*H96,2)</f>
        <v>0</v>
      </c>
      <c r="K96" s="220" t="s">
        <v>253</v>
      </c>
      <c r="L96" s="225"/>
      <c r="M96" s="226" t="s">
        <v>19</v>
      </c>
      <c r="N96" s="227" t="s">
        <v>42</v>
      </c>
      <c r="O96" s="85"/>
      <c r="P96" s="214">
        <f>O96*H96</f>
        <v>0</v>
      </c>
      <c r="Q96" s="214">
        <v>0.00017000000000000001</v>
      </c>
      <c r="R96" s="214">
        <f>Q96*H96</f>
        <v>0.0034000000000000002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81</v>
      </c>
      <c r="AT96" s="216" t="s">
        <v>142</v>
      </c>
      <c r="AU96" s="216" t="s">
        <v>81</v>
      </c>
      <c r="AY96" s="18" t="s">
        <v>126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79</v>
      </c>
      <c r="BM96" s="216" t="s">
        <v>298</v>
      </c>
    </row>
    <row r="97" s="2" customFormat="1" ht="14.4" customHeight="1">
      <c r="A97" s="39"/>
      <c r="B97" s="40"/>
      <c r="C97" s="218" t="s">
        <v>199</v>
      </c>
      <c r="D97" s="218" t="s">
        <v>142</v>
      </c>
      <c r="E97" s="219" t="s">
        <v>299</v>
      </c>
      <c r="F97" s="220" t="s">
        <v>300</v>
      </c>
      <c r="G97" s="221" t="s">
        <v>294</v>
      </c>
      <c r="H97" s="222">
        <v>270</v>
      </c>
      <c r="I97" s="223"/>
      <c r="J97" s="224">
        <f>ROUND(I97*H97,2)</f>
        <v>0</v>
      </c>
      <c r="K97" s="220" t="s">
        <v>19</v>
      </c>
      <c r="L97" s="225"/>
      <c r="M97" s="226" t="s">
        <v>19</v>
      </c>
      <c r="N97" s="227" t="s">
        <v>42</v>
      </c>
      <c r="O97" s="85"/>
      <c r="P97" s="214">
        <f>O97*H97</f>
        <v>0</v>
      </c>
      <c r="Q97" s="214">
        <v>0.90000000000000002</v>
      </c>
      <c r="R97" s="214">
        <f>Q97*H97</f>
        <v>243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81</v>
      </c>
      <c r="AT97" s="216" t="s">
        <v>142</v>
      </c>
      <c r="AU97" s="216" t="s">
        <v>81</v>
      </c>
      <c r="AY97" s="18" t="s">
        <v>126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79</v>
      </c>
      <c r="BM97" s="216" t="s">
        <v>301</v>
      </c>
    </row>
    <row r="98" s="2" customFormat="1" ht="14.4" customHeight="1">
      <c r="A98" s="39"/>
      <c r="B98" s="40"/>
      <c r="C98" s="218" t="s">
        <v>8</v>
      </c>
      <c r="D98" s="218" t="s">
        <v>142</v>
      </c>
      <c r="E98" s="219" t="s">
        <v>302</v>
      </c>
      <c r="F98" s="220" t="s">
        <v>303</v>
      </c>
      <c r="G98" s="221" t="s">
        <v>294</v>
      </c>
      <c r="H98" s="222">
        <v>165</v>
      </c>
      <c r="I98" s="223"/>
      <c r="J98" s="224">
        <f>ROUND(I98*H98,2)</f>
        <v>0</v>
      </c>
      <c r="K98" s="220" t="s">
        <v>304</v>
      </c>
      <c r="L98" s="225"/>
      <c r="M98" s="226" t="s">
        <v>19</v>
      </c>
      <c r="N98" s="227" t="s">
        <v>42</v>
      </c>
      <c r="O98" s="85"/>
      <c r="P98" s="214">
        <f>O98*H98</f>
        <v>0</v>
      </c>
      <c r="Q98" s="214">
        <v>0.0016800000000000001</v>
      </c>
      <c r="R98" s="214">
        <f>Q98*H98</f>
        <v>0.2772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81</v>
      </c>
      <c r="AT98" s="216" t="s">
        <v>142</v>
      </c>
      <c r="AU98" s="216" t="s">
        <v>81</v>
      </c>
      <c r="AY98" s="18" t="s">
        <v>126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79</v>
      </c>
      <c r="BM98" s="216" t="s">
        <v>305</v>
      </c>
    </row>
    <row r="99" s="2" customFormat="1" ht="14.4" customHeight="1">
      <c r="A99" s="39"/>
      <c r="B99" s="40"/>
      <c r="C99" s="218" t="s">
        <v>133</v>
      </c>
      <c r="D99" s="218" t="s">
        <v>142</v>
      </c>
      <c r="E99" s="219" t="s">
        <v>306</v>
      </c>
      <c r="F99" s="220" t="s">
        <v>307</v>
      </c>
      <c r="G99" s="221" t="s">
        <v>294</v>
      </c>
      <c r="H99" s="222">
        <v>40</v>
      </c>
      <c r="I99" s="223"/>
      <c r="J99" s="224">
        <f>ROUND(I99*H99,2)</f>
        <v>0</v>
      </c>
      <c r="K99" s="220" t="s">
        <v>19</v>
      </c>
      <c r="L99" s="225"/>
      <c r="M99" s="226" t="s">
        <v>19</v>
      </c>
      <c r="N99" s="227" t="s">
        <v>42</v>
      </c>
      <c r="O99" s="85"/>
      <c r="P99" s="214">
        <f>O99*H99</f>
        <v>0</v>
      </c>
      <c r="Q99" s="214">
        <v>6.9999999999999994E-05</v>
      </c>
      <c r="R99" s="214">
        <f>Q99*H99</f>
        <v>0.0027999999999999995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81</v>
      </c>
      <c r="AT99" s="216" t="s">
        <v>142</v>
      </c>
      <c r="AU99" s="216" t="s">
        <v>81</v>
      </c>
      <c r="AY99" s="18" t="s">
        <v>126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79</v>
      </c>
      <c r="BM99" s="216" t="s">
        <v>308</v>
      </c>
    </row>
    <row r="100" s="2" customFormat="1" ht="14.4" customHeight="1">
      <c r="A100" s="39"/>
      <c r="B100" s="40"/>
      <c r="C100" s="218" t="s">
        <v>211</v>
      </c>
      <c r="D100" s="218" t="s">
        <v>142</v>
      </c>
      <c r="E100" s="219" t="s">
        <v>309</v>
      </c>
      <c r="F100" s="220" t="s">
        <v>310</v>
      </c>
      <c r="G100" s="221" t="s">
        <v>294</v>
      </c>
      <c r="H100" s="222">
        <v>84</v>
      </c>
      <c r="I100" s="223"/>
      <c r="J100" s="224">
        <f>ROUND(I100*H100,2)</f>
        <v>0</v>
      </c>
      <c r="K100" s="220" t="s">
        <v>19</v>
      </c>
      <c r="L100" s="225"/>
      <c r="M100" s="226" t="s">
        <v>19</v>
      </c>
      <c r="N100" s="227" t="s">
        <v>42</v>
      </c>
      <c r="O100" s="85"/>
      <c r="P100" s="214">
        <f>O100*H100</f>
        <v>0</v>
      </c>
      <c r="Q100" s="214">
        <v>6.9999999999999994E-05</v>
      </c>
      <c r="R100" s="214">
        <f>Q100*H100</f>
        <v>0.0058799999999999998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81</v>
      </c>
      <c r="AT100" s="216" t="s">
        <v>142</v>
      </c>
      <c r="AU100" s="216" t="s">
        <v>81</v>
      </c>
      <c r="AY100" s="18" t="s">
        <v>126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79</v>
      </c>
      <c r="BM100" s="216" t="s">
        <v>311</v>
      </c>
    </row>
    <row r="101" s="2" customFormat="1" ht="14.4" customHeight="1">
      <c r="A101" s="39"/>
      <c r="B101" s="40"/>
      <c r="C101" s="218" t="s">
        <v>218</v>
      </c>
      <c r="D101" s="218" t="s">
        <v>142</v>
      </c>
      <c r="E101" s="219" t="s">
        <v>312</v>
      </c>
      <c r="F101" s="220" t="s">
        <v>313</v>
      </c>
      <c r="G101" s="221" t="s">
        <v>294</v>
      </c>
      <c r="H101" s="222">
        <v>2815</v>
      </c>
      <c r="I101" s="223"/>
      <c r="J101" s="224">
        <f>ROUND(I101*H101,2)</f>
        <v>0</v>
      </c>
      <c r="K101" s="220" t="s">
        <v>19</v>
      </c>
      <c r="L101" s="225"/>
      <c r="M101" s="226" t="s">
        <v>19</v>
      </c>
      <c r="N101" s="227" t="s">
        <v>42</v>
      </c>
      <c r="O101" s="85"/>
      <c r="P101" s="214">
        <f>O101*H101</f>
        <v>0</v>
      </c>
      <c r="Q101" s="214">
        <v>6.9999999999999994E-05</v>
      </c>
      <c r="R101" s="214">
        <f>Q101*H101</f>
        <v>0.19704999999999998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81</v>
      </c>
      <c r="AT101" s="216" t="s">
        <v>142</v>
      </c>
      <c r="AU101" s="216" t="s">
        <v>81</v>
      </c>
      <c r="AY101" s="18" t="s">
        <v>126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79</v>
      </c>
      <c r="BM101" s="216" t="s">
        <v>314</v>
      </c>
    </row>
    <row r="102" s="2" customFormat="1" ht="14.4" customHeight="1">
      <c r="A102" s="39"/>
      <c r="B102" s="40"/>
      <c r="C102" s="218" t="s">
        <v>187</v>
      </c>
      <c r="D102" s="218" t="s">
        <v>142</v>
      </c>
      <c r="E102" s="219" t="s">
        <v>315</v>
      </c>
      <c r="F102" s="220" t="s">
        <v>316</v>
      </c>
      <c r="G102" s="221" t="s">
        <v>294</v>
      </c>
      <c r="H102" s="222">
        <v>20</v>
      </c>
      <c r="I102" s="223"/>
      <c r="J102" s="224">
        <f>ROUND(I102*H102,2)</f>
        <v>0</v>
      </c>
      <c r="K102" s="220" t="s">
        <v>317</v>
      </c>
      <c r="L102" s="225"/>
      <c r="M102" s="226" t="s">
        <v>19</v>
      </c>
      <c r="N102" s="227" t="s">
        <v>42</v>
      </c>
      <c r="O102" s="85"/>
      <c r="P102" s="214">
        <f>O102*H102</f>
        <v>0</v>
      </c>
      <c r="Q102" s="214">
        <v>0.00018000000000000001</v>
      </c>
      <c r="R102" s="214">
        <f>Q102*H102</f>
        <v>0.0036000000000000003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81</v>
      </c>
      <c r="AT102" s="216" t="s">
        <v>142</v>
      </c>
      <c r="AU102" s="216" t="s">
        <v>81</v>
      </c>
      <c r="AY102" s="18" t="s">
        <v>126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79</v>
      </c>
      <c r="BM102" s="216" t="s">
        <v>318</v>
      </c>
    </row>
    <row r="103" s="2" customFormat="1" ht="14.4" customHeight="1">
      <c r="A103" s="39"/>
      <c r="B103" s="40"/>
      <c r="C103" s="218" t="s">
        <v>161</v>
      </c>
      <c r="D103" s="218" t="s">
        <v>142</v>
      </c>
      <c r="E103" s="219" t="s">
        <v>319</v>
      </c>
      <c r="F103" s="220" t="s">
        <v>320</v>
      </c>
      <c r="G103" s="221" t="s">
        <v>294</v>
      </c>
      <c r="H103" s="222">
        <v>50</v>
      </c>
      <c r="I103" s="223"/>
      <c r="J103" s="224">
        <f>ROUND(I103*H103,2)</f>
        <v>0</v>
      </c>
      <c r="K103" s="220" t="s">
        <v>253</v>
      </c>
      <c r="L103" s="225"/>
      <c r="M103" s="226" t="s">
        <v>19</v>
      </c>
      <c r="N103" s="227" t="s">
        <v>42</v>
      </c>
      <c r="O103" s="85"/>
      <c r="P103" s="214">
        <f>O103*H103</f>
        <v>0</v>
      </c>
      <c r="Q103" s="214">
        <v>0.00029999999999999997</v>
      </c>
      <c r="R103" s="214">
        <f>Q103*H103</f>
        <v>0.014999999999999999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81</v>
      </c>
      <c r="AT103" s="216" t="s">
        <v>142</v>
      </c>
      <c r="AU103" s="216" t="s">
        <v>81</v>
      </c>
      <c r="AY103" s="18" t="s">
        <v>126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79</v>
      </c>
      <c r="BM103" s="216" t="s">
        <v>321</v>
      </c>
    </row>
    <row r="104" s="2" customFormat="1" ht="14.4" customHeight="1">
      <c r="A104" s="39"/>
      <c r="B104" s="40"/>
      <c r="C104" s="218" t="s">
        <v>322</v>
      </c>
      <c r="D104" s="218" t="s">
        <v>142</v>
      </c>
      <c r="E104" s="219" t="s">
        <v>323</v>
      </c>
      <c r="F104" s="220" t="s">
        <v>324</v>
      </c>
      <c r="G104" s="221" t="s">
        <v>164</v>
      </c>
      <c r="H104" s="222">
        <v>175</v>
      </c>
      <c r="I104" s="223"/>
      <c r="J104" s="224">
        <f>ROUND(I104*H104,2)</f>
        <v>0</v>
      </c>
      <c r="K104" s="220" t="s">
        <v>304</v>
      </c>
      <c r="L104" s="225"/>
      <c r="M104" s="226" t="s">
        <v>19</v>
      </c>
      <c r="N104" s="227" t="s">
        <v>42</v>
      </c>
      <c r="O104" s="85"/>
      <c r="P104" s="214">
        <f>O104*H104</f>
        <v>0</v>
      </c>
      <c r="Q104" s="214">
        <v>0.00017000000000000001</v>
      </c>
      <c r="R104" s="214">
        <f>Q104*H104</f>
        <v>0.029750000000000002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81</v>
      </c>
      <c r="AT104" s="216" t="s">
        <v>142</v>
      </c>
      <c r="AU104" s="216" t="s">
        <v>81</v>
      </c>
      <c r="AY104" s="18" t="s">
        <v>126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79</v>
      </c>
      <c r="BM104" s="216" t="s">
        <v>325</v>
      </c>
    </row>
    <row r="105" s="2" customFormat="1" ht="14.4" customHeight="1">
      <c r="A105" s="39"/>
      <c r="B105" s="40"/>
      <c r="C105" s="218" t="s">
        <v>326</v>
      </c>
      <c r="D105" s="218" t="s">
        <v>142</v>
      </c>
      <c r="E105" s="219" t="s">
        <v>327</v>
      </c>
      <c r="F105" s="220" t="s">
        <v>328</v>
      </c>
      <c r="G105" s="221" t="s">
        <v>294</v>
      </c>
      <c r="H105" s="222">
        <v>192</v>
      </c>
      <c r="I105" s="223"/>
      <c r="J105" s="224">
        <f>ROUND(I105*H105,2)</f>
        <v>0</v>
      </c>
      <c r="K105" s="220" t="s">
        <v>19</v>
      </c>
      <c r="L105" s="225"/>
      <c r="M105" s="226" t="s">
        <v>19</v>
      </c>
      <c r="N105" s="227" t="s">
        <v>42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81</v>
      </c>
      <c r="AT105" s="216" t="s">
        <v>142</v>
      </c>
      <c r="AU105" s="216" t="s">
        <v>81</v>
      </c>
      <c r="AY105" s="18" t="s">
        <v>126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79</v>
      </c>
      <c r="BM105" s="216" t="s">
        <v>329</v>
      </c>
    </row>
    <row r="106" s="2" customFormat="1" ht="14.4" customHeight="1">
      <c r="A106" s="39"/>
      <c r="B106" s="40"/>
      <c r="C106" s="218" t="s">
        <v>330</v>
      </c>
      <c r="D106" s="218" t="s">
        <v>142</v>
      </c>
      <c r="E106" s="219" t="s">
        <v>331</v>
      </c>
      <c r="F106" s="220" t="s">
        <v>332</v>
      </c>
      <c r="G106" s="221" t="s">
        <v>294</v>
      </c>
      <c r="H106" s="222">
        <v>130</v>
      </c>
      <c r="I106" s="223"/>
      <c r="J106" s="224">
        <f>ROUND(I106*H106,2)</f>
        <v>0</v>
      </c>
      <c r="K106" s="220" t="s">
        <v>19</v>
      </c>
      <c r="L106" s="225"/>
      <c r="M106" s="226" t="s">
        <v>19</v>
      </c>
      <c r="N106" s="227" t="s">
        <v>42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81</v>
      </c>
      <c r="AT106" s="216" t="s">
        <v>142</v>
      </c>
      <c r="AU106" s="216" t="s">
        <v>81</v>
      </c>
      <c r="AY106" s="18" t="s">
        <v>126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79</v>
      </c>
      <c r="BM106" s="216" t="s">
        <v>333</v>
      </c>
    </row>
    <row r="107" s="2" customFormat="1" ht="14.4" customHeight="1">
      <c r="A107" s="39"/>
      <c r="B107" s="40"/>
      <c r="C107" s="218" t="s">
        <v>334</v>
      </c>
      <c r="D107" s="218" t="s">
        <v>142</v>
      </c>
      <c r="E107" s="219" t="s">
        <v>335</v>
      </c>
      <c r="F107" s="220" t="s">
        <v>336</v>
      </c>
      <c r="G107" s="221" t="s">
        <v>164</v>
      </c>
      <c r="H107" s="222">
        <v>2</v>
      </c>
      <c r="I107" s="223"/>
      <c r="J107" s="224">
        <f>ROUND(I107*H107,2)</f>
        <v>0</v>
      </c>
      <c r="K107" s="220" t="s">
        <v>19</v>
      </c>
      <c r="L107" s="225"/>
      <c r="M107" s="226" t="s">
        <v>19</v>
      </c>
      <c r="N107" s="227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81</v>
      </c>
      <c r="AT107" s="216" t="s">
        <v>142</v>
      </c>
      <c r="AU107" s="216" t="s">
        <v>81</v>
      </c>
      <c r="AY107" s="18" t="s">
        <v>126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79</v>
      </c>
      <c r="BM107" s="216" t="s">
        <v>337</v>
      </c>
    </row>
    <row r="108" s="2" customFormat="1" ht="14.4" customHeight="1">
      <c r="A108" s="39"/>
      <c r="B108" s="40"/>
      <c r="C108" s="218" t="s">
        <v>338</v>
      </c>
      <c r="D108" s="218" t="s">
        <v>142</v>
      </c>
      <c r="E108" s="219" t="s">
        <v>339</v>
      </c>
      <c r="F108" s="220" t="s">
        <v>340</v>
      </c>
      <c r="G108" s="221" t="s">
        <v>164</v>
      </c>
      <c r="H108" s="222">
        <v>14</v>
      </c>
      <c r="I108" s="223"/>
      <c r="J108" s="224">
        <f>ROUND(I108*H108,2)</f>
        <v>0</v>
      </c>
      <c r="K108" s="220" t="s">
        <v>19</v>
      </c>
      <c r="L108" s="225"/>
      <c r="M108" s="226" t="s">
        <v>19</v>
      </c>
      <c r="N108" s="227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81</v>
      </c>
      <c r="AT108" s="216" t="s">
        <v>142</v>
      </c>
      <c r="AU108" s="216" t="s">
        <v>81</v>
      </c>
      <c r="AY108" s="18" t="s">
        <v>126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79</v>
      </c>
      <c r="BM108" s="216" t="s">
        <v>341</v>
      </c>
    </row>
    <row r="109" s="2" customFormat="1" ht="14.4" customHeight="1">
      <c r="A109" s="39"/>
      <c r="B109" s="40"/>
      <c r="C109" s="218" t="s">
        <v>342</v>
      </c>
      <c r="D109" s="218" t="s">
        <v>142</v>
      </c>
      <c r="E109" s="219" t="s">
        <v>343</v>
      </c>
      <c r="F109" s="220" t="s">
        <v>344</v>
      </c>
      <c r="G109" s="221" t="s">
        <v>164</v>
      </c>
      <c r="H109" s="222">
        <v>3</v>
      </c>
      <c r="I109" s="223"/>
      <c r="J109" s="224">
        <f>ROUND(I109*H109,2)</f>
        <v>0</v>
      </c>
      <c r="K109" s="220" t="s">
        <v>19</v>
      </c>
      <c r="L109" s="225"/>
      <c r="M109" s="226" t="s">
        <v>19</v>
      </c>
      <c r="N109" s="227" t="s">
        <v>42</v>
      </c>
      <c r="O109" s="85"/>
      <c r="P109" s="214">
        <f>O109*H109</f>
        <v>0</v>
      </c>
      <c r="Q109" s="214">
        <v>0.00020000000000000001</v>
      </c>
      <c r="R109" s="214">
        <f>Q109*H109</f>
        <v>0.00060000000000000006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81</v>
      </c>
      <c r="AT109" s="216" t="s">
        <v>142</v>
      </c>
      <c r="AU109" s="216" t="s">
        <v>81</v>
      </c>
      <c r="AY109" s="18" t="s">
        <v>126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79</v>
      </c>
      <c r="BM109" s="216" t="s">
        <v>345</v>
      </c>
    </row>
    <row r="110" s="2" customFormat="1" ht="14.4" customHeight="1">
      <c r="A110" s="39"/>
      <c r="B110" s="40"/>
      <c r="C110" s="218" t="s">
        <v>346</v>
      </c>
      <c r="D110" s="218" t="s">
        <v>142</v>
      </c>
      <c r="E110" s="219" t="s">
        <v>347</v>
      </c>
      <c r="F110" s="220" t="s">
        <v>348</v>
      </c>
      <c r="G110" s="221" t="s">
        <v>19</v>
      </c>
      <c r="H110" s="222">
        <v>1</v>
      </c>
      <c r="I110" s="223"/>
      <c r="J110" s="224">
        <f>ROUND(I110*H110,2)</f>
        <v>0</v>
      </c>
      <c r="K110" s="220" t="s">
        <v>19</v>
      </c>
      <c r="L110" s="225"/>
      <c r="M110" s="226" t="s">
        <v>19</v>
      </c>
      <c r="N110" s="227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81</v>
      </c>
      <c r="AT110" s="216" t="s">
        <v>142</v>
      </c>
      <c r="AU110" s="216" t="s">
        <v>81</v>
      </c>
      <c r="AY110" s="18" t="s">
        <v>126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79</v>
      </c>
      <c r="BM110" s="216" t="s">
        <v>349</v>
      </c>
    </row>
    <row r="111" s="2" customFormat="1" ht="14.4" customHeight="1">
      <c r="A111" s="39"/>
      <c r="B111" s="40"/>
      <c r="C111" s="218" t="s">
        <v>350</v>
      </c>
      <c r="D111" s="218" t="s">
        <v>142</v>
      </c>
      <c r="E111" s="219" t="s">
        <v>351</v>
      </c>
      <c r="F111" s="220" t="s">
        <v>352</v>
      </c>
      <c r="G111" s="221" t="s">
        <v>19</v>
      </c>
      <c r="H111" s="222">
        <v>1</v>
      </c>
      <c r="I111" s="223"/>
      <c r="J111" s="224">
        <f>ROUND(I111*H111,2)</f>
        <v>0</v>
      </c>
      <c r="K111" s="220" t="s">
        <v>19</v>
      </c>
      <c r="L111" s="225"/>
      <c r="M111" s="226" t="s">
        <v>19</v>
      </c>
      <c r="N111" s="227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81</v>
      </c>
      <c r="AT111" s="216" t="s">
        <v>142</v>
      </c>
      <c r="AU111" s="216" t="s">
        <v>81</v>
      </c>
      <c r="AY111" s="18" t="s">
        <v>126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79</v>
      </c>
      <c r="BM111" s="216" t="s">
        <v>353</v>
      </c>
    </row>
    <row r="112" s="2" customFormat="1" ht="14.4" customHeight="1">
      <c r="A112" s="39"/>
      <c r="B112" s="40"/>
      <c r="C112" s="218" t="s">
        <v>7</v>
      </c>
      <c r="D112" s="218" t="s">
        <v>142</v>
      </c>
      <c r="E112" s="219" t="s">
        <v>354</v>
      </c>
      <c r="F112" s="220" t="s">
        <v>355</v>
      </c>
      <c r="G112" s="221" t="s">
        <v>19</v>
      </c>
      <c r="H112" s="222">
        <v>1</v>
      </c>
      <c r="I112" s="223"/>
      <c r="J112" s="224">
        <f>ROUND(I112*H112,2)</f>
        <v>0</v>
      </c>
      <c r="K112" s="220" t="s">
        <v>19</v>
      </c>
      <c r="L112" s="225"/>
      <c r="M112" s="226" t="s">
        <v>19</v>
      </c>
      <c r="N112" s="227" t="s">
        <v>42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81</v>
      </c>
      <c r="AT112" s="216" t="s">
        <v>142</v>
      </c>
      <c r="AU112" s="216" t="s">
        <v>81</v>
      </c>
      <c r="AY112" s="18" t="s">
        <v>126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79</v>
      </c>
      <c r="BM112" s="216" t="s">
        <v>356</v>
      </c>
    </row>
    <row r="113" s="2" customFormat="1" ht="14.4" customHeight="1">
      <c r="A113" s="39"/>
      <c r="B113" s="40"/>
      <c r="C113" s="205" t="s">
        <v>357</v>
      </c>
      <c r="D113" s="205" t="s">
        <v>129</v>
      </c>
      <c r="E113" s="206" t="s">
        <v>358</v>
      </c>
      <c r="F113" s="207" t="s">
        <v>359</v>
      </c>
      <c r="G113" s="208" t="s">
        <v>360</v>
      </c>
      <c r="H113" s="209">
        <v>16</v>
      </c>
      <c r="I113" s="210"/>
      <c r="J113" s="211">
        <f>ROUND(I113*H113,2)</f>
        <v>0</v>
      </c>
      <c r="K113" s="207" t="s">
        <v>19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133</v>
      </c>
      <c r="AT113" s="216" t="s">
        <v>129</v>
      </c>
      <c r="AU113" s="216" t="s">
        <v>81</v>
      </c>
      <c r="AY113" s="18" t="s">
        <v>126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133</v>
      </c>
      <c r="BM113" s="216" t="s">
        <v>361</v>
      </c>
    </row>
    <row r="114" s="12" customFormat="1" ht="25.92" customHeight="1">
      <c r="A114" s="12"/>
      <c r="B114" s="189"/>
      <c r="C114" s="190"/>
      <c r="D114" s="191" t="s">
        <v>70</v>
      </c>
      <c r="E114" s="192" t="s">
        <v>142</v>
      </c>
      <c r="F114" s="192" t="s">
        <v>143</v>
      </c>
      <c r="G114" s="190"/>
      <c r="H114" s="190"/>
      <c r="I114" s="193"/>
      <c r="J114" s="194">
        <f>BK114</f>
        <v>0</v>
      </c>
      <c r="K114" s="190"/>
      <c r="L114" s="195"/>
      <c r="M114" s="196"/>
      <c r="N114" s="197"/>
      <c r="O114" s="197"/>
      <c r="P114" s="198">
        <f>P115</f>
        <v>0</v>
      </c>
      <c r="Q114" s="197"/>
      <c r="R114" s="198">
        <f>R115</f>
        <v>0</v>
      </c>
      <c r="S114" s="197"/>
      <c r="T114" s="199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0" t="s">
        <v>144</v>
      </c>
      <c r="AT114" s="201" t="s">
        <v>70</v>
      </c>
      <c r="AU114" s="201" t="s">
        <v>71</v>
      </c>
      <c r="AY114" s="200" t="s">
        <v>126</v>
      </c>
      <c r="BK114" s="202">
        <f>BK115</f>
        <v>0</v>
      </c>
    </row>
    <row r="115" s="12" customFormat="1" ht="22.8" customHeight="1">
      <c r="A115" s="12"/>
      <c r="B115" s="189"/>
      <c r="C115" s="190"/>
      <c r="D115" s="191" t="s">
        <v>70</v>
      </c>
      <c r="E115" s="203" t="s">
        <v>362</v>
      </c>
      <c r="F115" s="203" t="s">
        <v>363</v>
      </c>
      <c r="G115" s="190"/>
      <c r="H115" s="190"/>
      <c r="I115" s="193"/>
      <c r="J115" s="204">
        <f>BK115</f>
        <v>0</v>
      </c>
      <c r="K115" s="190"/>
      <c r="L115" s="195"/>
      <c r="M115" s="196"/>
      <c r="N115" s="197"/>
      <c r="O115" s="197"/>
      <c r="P115" s="198">
        <f>SUM(P116:P140)</f>
        <v>0</v>
      </c>
      <c r="Q115" s="197"/>
      <c r="R115" s="198">
        <f>SUM(R116:R140)</f>
        <v>0</v>
      </c>
      <c r="S115" s="197"/>
      <c r="T115" s="199">
        <f>SUM(T116:T140)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0" t="s">
        <v>144</v>
      </c>
      <c r="AT115" s="201" t="s">
        <v>70</v>
      </c>
      <c r="AU115" s="201" t="s">
        <v>79</v>
      </c>
      <c r="AY115" s="200" t="s">
        <v>126</v>
      </c>
      <c r="BK115" s="202">
        <f>SUM(BK116:BK140)</f>
        <v>0</v>
      </c>
    </row>
    <row r="116" s="2" customFormat="1" ht="24.15" customHeight="1">
      <c r="A116" s="39"/>
      <c r="B116" s="40"/>
      <c r="C116" s="205" t="s">
        <v>364</v>
      </c>
      <c r="D116" s="205" t="s">
        <v>129</v>
      </c>
      <c r="E116" s="206" t="s">
        <v>365</v>
      </c>
      <c r="F116" s="207" t="s">
        <v>366</v>
      </c>
      <c r="G116" s="208" t="s">
        <v>294</v>
      </c>
      <c r="H116" s="209">
        <v>75</v>
      </c>
      <c r="I116" s="210"/>
      <c r="J116" s="211">
        <f>ROUND(I116*H116,2)</f>
        <v>0</v>
      </c>
      <c r="K116" s="207" t="s">
        <v>304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79</v>
      </c>
      <c r="AT116" s="216" t="s">
        <v>129</v>
      </c>
      <c r="AU116" s="216" t="s">
        <v>81</v>
      </c>
      <c r="AY116" s="18" t="s">
        <v>126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79</v>
      </c>
      <c r="BM116" s="216" t="s">
        <v>367</v>
      </c>
    </row>
    <row r="117" s="2" customFormat="1" ht="24.15" customHeight="1">
      <c r="A117" s="39"/>
      <c r="B117" s="40"/>
      <c r="C117" s="205" t="s">
        <v>368</v>
      </c>
      <c r="D117" s="205" t="s">
        <v>129</v>
      </c>
      <c r="E117" s="206" t="s">
        <v>369</v>
      </c>
      <c r="F117" s="207" t="s">
        <v>370</v>
      </c>
      <c r="G117" s="208" t="s">
        <v>294</v>
      </c>
      <c r="H117" s="209">
        <v>270</v>
      </c>
      <c r="I117" s="210"/>
      <c r="J117" s="211">
        <f>ROUND(I117*H117,2)</f>
        <v>0</v>
      </c>
      <c r="K117" s="207" t="s">
        <v>304</v>
      </c>
      <c r="L117" s="45"/>
      <c r="M117" s="212" t="s">
        <v>19</v>
      </c>
      <c r="N117" s="213" t="s">
        <v>42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79</v>
      </c>
      <c r="AT117" s="216" t="s">
        <v>129</v>
      </c>
      <c r="AU117" s="216" t="s">
        <v>81</v>
      </c>
      <c r="AY117" s="18" t="s">
        <v>126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79</v>
      </c>
      <c r="BM117" s="216" t="s">
        <v>371</v>
      </c>
    </row>
    <row r="118" s="2" customFormat="1" ht="24.15" customHeight="1">
      <c r="A118" s="39"/>
      <c r="B118" s="40"/>
      <c r="C118" s="205" t="s">
        <v>372</v>
      </c>
      <c r="D118" s="205" t="s">
        <v>129</v>
      </c>
      <c r="E118" s="206" t="s">
        <v>373</v>
      </c>
      <c r="F118" s="207" t="s">
        <v>374</v>
      </c>
      <c r="G118" s="208" t="s">
        <v>294</v>
      </c>
      <c r="H118" s="209">
        <v>165</v>
      </c>
      <c r="I118" s="210"/>
      <c r="J118" s="211">
        <f>ROUND(I118*H118,2)</f>
        <v>0</v>
      </c>
      <c r="K118" s="207" t="s">
        <v>304</v>
      </c>
      <c r="L118" s="45"/>
      <c r="M118" s="212" t="s">
        <v>19</v>
      </c>
      <c r="N118" s="213" t="s">
        <v>42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79</v>
      </c>
      <c r="AT118" s="216" t="s">
        <v>129</v>
      </c>
      <c r="AU118" s="216" t="s">
        <v>81</v>
      </c>
      <c r="AY118" s="18" t="s">
        <v>126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79</v>
      </c>
      <c r="BK118" s="217">
        <f>ROUND(I118*H118,2)</f>
        <v>0</v>
      </c>
      <c r="BL118" s="18" t="s">
        <v>79</v>
      </c>
      <c r="BM118" s="216" t="s">
        <v>375</v>
      </c>
    </row>
    <row r="119" s="2" customFormat="1" ht="14.4" customHeight="1">
      <c r="A119" s="39"/>
      <c r="B119" s="40"/>
      <c r="C119" s="205" t="s">
        <v>376</v>
      </c>
      <c r="D119" s="205" t="s">
        <v>129</v>
      </c>
      <c r="E119" s="206" t="s">
        <v>377</v>
      </c>
      <c r="F119" s="207" t="s">
        <v>378</v>
      </c>
      <c r="G119" s="208" t="s">
        <v>294</v>
      </c>
      <c r="H119" s="209">
        <v>2939</v>
      </c>
      <c r="I119" s="210"/>
      <c r="J119" s="211">
        <f>ROUND(I119*H119,2)</f>
        <v>0</v>
      </c>
      <c r="K119" s="207" t="s">
        <v>304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79</v>
      </c>
      <c r="AT119" s="216" t="s">
        <v>129</v>
      </c>
      <c r="AU119" s="216" t="s">
        <v>81</v>
      </c>
      <c r="AY119" s="18" t="s">
        <v>126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79</v>
      </c>
      <c r="BM119" s="216" t="s">
        <v>379</v>
      </c>
    </row>
    <row r="120" s="2" customFormat="1" ht="37.8" customHeight="1">
      <c r="A120" s="39"/>
      <c r="B120" s="40"/>
      <c r="C120" s="205" t="s">
        <v>380</v>
      </c>
      <c r="D120" s="205" t="s">
        <v>129</v>
      </c>
      <c r="E120" s="206" t="s">
        <v>381</v>
      </c>
      <c r="F120" s="207" t="s">
        <v>382</v>
      </c>
      <c r="G120" s="208" t="s">
        <v>294</v>
      </c>
      <c r="H120" s="209">
        <v>20</v>
      </c>
      <c r="I120" s="210"/>
      <c r="J120" s="211">
        <f>ROUND(I120*H120,2)</f>
        <v>0</v>
      </c>
      <c r="K120" s="207" t="s">
        <v>304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79</v>
      </c>
      <c r="AT120" s="216" t="s">
        <v>129</v>
      </c>
      <c r="AU120" s="216" t="s">
        <v>81</v>
      </c>
      <c r="AY120" s="18" t="s">
        <v>126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79</v>
      </c>
      <c r="BM120" s="216" t="s">
        <v>383</v>
      </c>
    </row>
    <row r="121" s="2" customFormat="1" ht="37.8" customHeight="1">
      <c r="A121" s="39"/>
      <c r="B121" s="40"/>
      <c r="C121" s="205" t="s">
        <v>384</v>
      </c>
      <c r="D121" s="205" t="s">
        <v>129</v>
      </c>
      <c r="E121" s="206" t="s">
        <v>385</v>
      </c>
      <c r="F121" s="207" t="s">
        <v>386</v>
      </c>
      <c r="G121" s="208" t="s">
        <v>294</v>
      </c>
      <c r="H121" s="209">
        <v>50</v>
      </c>
      <c r="I121" s="210"/>
      <c r="J121" s="211">
        <f>ROUND(I121*H121,2)</f>
        <v>0</v>
      </c>
      <c r="K121" s="207" t="s">
        <v>304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79</v>
      </c>
      <c r="AT121" s="216" t="s">
        <v>129</v>
      </c>
      <c r="AU121" s="216" t="s">
        <v>81</v>
      </c>
      <c r="AY121" s="18" t="s">
        <v>126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79</v>
      </c>
      <c r="BM121" s="216" t="s">
        <v>387</v>
      </c>
    </row>
    <row r="122" s="2" customFormat="1" ht="14.4" customHeight="1">
      <c r="A122" s="39"/>
      <c r="B122" s="40"/>
      <c r="C122" s="205" t="s">
        <v>388</v>
      </c>
      <c r="D122" s="205" t="s">
        <v>129</v>
      </c>
      <c r="E122" s="206" t="s">
        <v>389</v>
      </c>
      <c r="F122" s="207" t="s">
        <v>390</v>
      </c>
      <c r="G122" s="208" t="s">
        <v>391</v>
      </c>
      <c r="H122" s="209">
        <v>175</v>
      </c>
      <c r="I122" s="210"/>
      <c r="J122" s="211">
        <f>ROUND(I122*H122,2)</f>
        <v>0</v>
      </c>
      <c r="K122" s="207" t="s">
        <v>253</v>
      </c>
      <c r="L122" s="45"/>
      <c r="M122" s="212" t="s">
        <v>19</v>
      </c>
      <c r="N122" s="213" t="s">
        <v>42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79</v>
      </c>
      <c r="AT122" s="216" t="s">
        <v>129</v>
      </c>
      <c r="AU122" s="216" t="s">
        <v>81</v>
      </c>
      <c r="AY122" s="18" t="s">
        <v>126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79</v>
      </c>
      <c r="BK122" s="217">
        <f>ROUND(I122*H122,2)</f>
        <v>0</v>
      </c>
      <c r="BL122" s="18" t="s">
        <v>79</v>
      </c>
      <c r="BM122" s="216" t="s">
        <v>392</v>
      </c>
    </row>
    <row r="123" s="2" customFormat="1" ht="24.15" customHeight="1">
      <c r="A123" s="39"/>
      <c r="B123" s="40"/>
      <c r="C123" s="205" t="s">
        <v>393</v>
      </c>
      <c r="D123" s="205" t="s">
        <v>129</v>
      </c>
      <c r="E123" s="206" t="s">
        <v>394</v>
      </c>
      <c r="F123" s="207" t="s">
        <v>395</v>
      </c>
      <c r="G123" s="208" t="s">
        <v>294</v>
      </c>
      <c r="H123" s="209">
        <v>192</v>
      </c>
      <c r="I123" s="210"/>
      <c r="J123" s="211">
        <f>ROUND(I123*H123,2)</f>
        <v>0</v>
      </c>
      <c r="K123" s="207" t="s">
        <v>304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79</v>
      </c>
      <c r="AT123" s="216" t="s">
        <v>129</v>
      </c>
      <c r="AU123" s="216" t="s">
        <v>81</v>
      </c>
      <c r="AY123" s="18" t="s">
        <v>126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79</v>
      </c>
      <c r="BM123" s="216" t="s">
        <v>396</v>
      </c>
    </row>
    <row r="124" s="2" customFormat="1" ht="24.15" customHeight="1">
      <c r="A124" s="39"/>
      <c r="B124" s="40"/>
      <c r="C124" s="205" t="s">
        <v>397</v>
      </c>
      <c r="D124" s="205" t="s">
        <v>129</v>
      </c>
      <c r="E124" s="206" t="s">
        <v>398</v>
      </c>
      <c r="F124" s="207" t="s">
        <v>399</v>
      </c>
      <c r="G124" s="208" t="s">
        <v>294</v>
      </c>
      <c r="H124" s="209">
        <v>130</v>
      </c>
      <c r="I124" s="210"/>
      <c r="J124" s="211">
        <f>ROUND(I124*H124,2)</f>
        <v>0</v>
      </c>
      <c r="K124" s="207" t="s">
        <v>304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79</v>
      </c>
      <c r="AT124" s="216" t="s">
        <v>129</v>
      </c>
      <c r="AU124" s="216" t="s">
        <v>81</v>
      </c>
      <c r="AY124" s="18" t="s">
        <v>126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79</v>
      </c>
      <c r="BM124" s="216" t="s">
        <v>400</v>
      </c>
    </row>
    <row r="125" s="2" customFormat="1" ht="14.4" customHeight="1">
      <c r="A125" s="39"/>
      <c r="B125" s="40"/>
      <c r="C125" s="205" t="s">
        <v>401</v>
      </c>
      <c r="D125" s="205" t="s">
        <v>129</v>
      </c>
      <c r="E125" s="206" t="s">
        <v>402</v>
      </c>
      <c r="F125" s="207" t="s">
        <v>403</v>
      </c>
      <c r="G125" s="208" t="s">
        <v>164</v>
      </c>
      <c r="H125" s="209">
        <v>2</v>
      </c>
      <c r="I125" s="210"/>
      <c r="J125" s="211">
        <f>ROUND(I125*H125,2)</f>
        <v>0</v>
      </c>
      <c r="K125" s="207" t="s">
        <v>317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79</v>
      </c>
      <c r="AT125" s="216" t="s">
        <v>129</v>
      </c>
      <c r="AU125" s="216" t="s">
        <v>81</v>
      </c>
      <c r="AY125" s="18" t="s">
        <v>126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79</v>
      </c>
      <c r="BM125" s="216" t="s">
        <v>404</v>
      </c>
    </row>
    <row r="126" s="2" customFormat="1" ht="14.4" customHeight="1">
      <c r="A126" s="39"/>
      <c r="B126" s="40"/>
      <c r="C126" s="205" t="s">
        <v>405</v>
      </c>
      <c r="D126" s="205" t="s">
        <v>129</v>
      </c>
      <c r="E126" s="206" t="s">
        <v>406</v>
      </c>
      <c r="F126" s="207" t="s">
        <v>407</v>
      </c>
      <c r="G126" s="208" t="s">
        <v>19</v>
      </c>
      <c r="H126" s="209">
        <v>14</v>
      </c>
      <c r="I126" s="210"/>
      <c r="J126" s="211">
        <f>ROUND(I126*H126,2)</f>
        <v>0</v>
      </c>
      <c r="K126" s="207" t="s">
        <v>19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79</v>
      </c>
      <c r="AT126" s="216" t="s">
        <v>129</v>
      </c>
      <c r="AU126" s="216" t="s">
        <v>81</v>
      </c>
      <c r="AY126" s="18" t="s">
        <v>126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79</v>
      </c>
      <c r="BM126" s="216" t="s">
        <v>408</v>
      </c>
    </row>
    <row r="127" s="2" customFormat="1" ht="14.4" customHeight="1">
      <c r="A127" s="39"/>
      <c r="B127" s="40"/>
      <c r="C127" s="205" t="s">
        <v>409</v>
      </c>
      <c r="D127" s="205" t="s">
        <v>129</v>
      </c>
      <c r="E127" s="206" t="s">
        <v>410</v>
      </c>
      <c r="F127" s="207" t="s">
        <v>411</v>
      </c>
      <c r="G127" s="208" t="s">
        <v>164</v>
      </c>
      <c r="H127" s="209">
        <v>3</v>
      </c>
      <c r="I127" s="210"/>
      <c r="J127" s="211">
        <f>ROUND(I127*H127,2)</f>
        <v>0</v>
      </c>
      <c r="K127" s="207" t="s">
        <v>317</v>
      </c>
      <c r="L127" s="45"/>
      <c r="M127" s="212" t="s">
        <v>19</v>
      </c>
      <c r="N127" s="213" t="s">
        <v>42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79</v>
      </c>
      <c r="AT127" s="216" t="s">
        <v>129</v>
      </c>
      <c r="AU127" s="216" t="s">
        <v>81</v>
      </c>
      <c r="AY127" s="18" t="s">
        <v>126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79</v>
      </c>
      <c r="BK127" s="217">
        <f>ROUND(I127*H127,2)</f>
        <v>0</v>
      </c>
      <c r="BL127" s="18" t="s">
        <v>79</v>
      </c>
      <c r="BM127" s="216" t="s">
        <v>412</v>
      </c>
    </row>
    <row r="128" s="2" customFormat="1" ht="14.4" customHeight="1">
      <c r="A128" s="39"/>
      <c r="B128" s="40"/>
      <c r="C128" s="205" t="s">
        <v>413</v>
      </c>
      <c r="D128" s="205" t="s">
        <v>129</v>
      </c>
      <c r="E128" s="206" t="s">
        <v>414</v>
      </c>
      <c r="F128" s="207" t="s">
        <v>415</v>
      </c>
      <c r="G128" s="208" t="s">
        <v>164</v>
      </c>
      <c r="H128" s="209">
        <v>1</v>
      </c>
      <c r="I128" s="210"/>
      <c r="J128" s="211">
        <f>ROUND(I128*H128,2)</f>
        <v>0</v>
      </c>
      <c r="K128" s="207" t="s">
        <v>19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79</v>
      </c>
      <c r="AT128" s="216" t="s">
        <v>129</v>
      </c>
      <c r="AU128" s="216" t="s">
        <v>81</v>
      </c>
      <c r="AY128" s="18" t="s">
        <v>126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79</v>
      </c>
      <c r="BM128" s="216" t="s">
        <v>416</v>
      </c>
    </row>
    <row r="129" s="2" customFormat="1" ht="14.4" customHeight="1">
      <c r="A129" s="39"/>
      <c r="B129" s="40"/>
      <c r="C129" s="205" t="s">
        <v>417</v>
      </c>
      <c r="D129" s="205" t="s">
        <v>129</v>
      </c>
      <c r="E129" s="206" t="s">
        <v>418</v>
      </c>
      <c r="F129" s="207" t="s">
        <v>419</v>
      </c>
      <c r="G129" s="208" t="s">
        <v>164</v>
      </c>
      <c r="H129" s="209">
        <v>2</v>
      </c>
      <c r="I129" s="210"/>
      <c r="J129" s="211">
        <f>ROUND(I129*H129,2)</f>
        <v>0</v>
      </c>
      <c r="K129" s="207" t="s">
        <v>253</v>
      </c>
      <c r="L129" s="45"/>
      <c r="M129" s="212" t="s">
        <v>19</v>
      </c>
      <c r="N129" s="213" t="s">
        <v>42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79</v>
      </c>
      <c r="AT129" s="216" t="s">
        <v>129</v>
      </c>
      <c r="AU129" s="216" t="s">
        <v>81</v>
      </c>
      <c r="AY129" s="18" t="s">
        <v>126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79</v>
      </c>
      <c r="BM129" s="216" t="s">
        <v>420</v>
      </c>
    </row>
    <row r="130" s="2" customFormat="1" ht="14.4" customHeight="1">
      <c r="A130" s="39"/>
      <c r="B130" s="40"/>
      <c r="C130" s="205" t="s">
        <v>421</v>
      </c>
      <c r="D130" s="205" t="s">
        <v>129</v>
      </c>
      <c r="E130" s="206" t="s">
        <v>422</v>
      </c>
      <c r="F130" s="207" t="s">
        <v>423</v>
      </c>
      <c r="G130" s="208" t="s">
        <v>164</v>
      </c>
      <c r="H130" s="209">
        <v>6</v>
      </c>
      <c r="I130" s="210"/>
      <c r="J130" s="211">
        <f>ROUND(I130*H130,2)</f>
        <v>0</v>
      </c>
      <c r="K130" s="207" t="s">
        <v>253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79</v>
      </c>
      <c r="AT130" s="216" t="s">
        <v>129</v>
      </c>
      <c r="AU130" s="216" t="s">
        <v>81</v>
      </c>
      <c r="AY130" s="18" t="s">
        <v>126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79</v>
      </c>
      <c r="BM130" s="216" t="s">
        <v>424</v>
      </c>
    </row>
    <row r="131" s="2" customFormat="1" ht="14.4" customHeight="1">
      <c r="A131" s="39"/>
      <c r="B131" s="40"/>
      <c r="C131" s="205" t="s">
        <v>425</v>
      </c>
      <c r="D131" s="205" t="s">
        <v>129</v>
      </c>
      <c r="E131" s="206" t="s">
        <v>426</v>
      </c>
      <c r="F131" s="207" t="s">
        <v>427</v>
      </c>
      <c r="G131" s="208" t="s">
        <v>164</v>
      </c>
      <c r="H131" s="209">
        <v>50</v>
      </c>
      <c r="I131" s="210"/>
      <c r="J131" s="211">
        <f>ROUND(I131*H131,2)</f>
        <v>0</v>
      </c>
      <c r="K131" s="207" t="s">
        <v>253</v>
      </c>
      <c r="L131" s="45"/>
      <c r="M131" s="212" t="s">
        <v>19</v>
      </c>
      <c r="N131" s="213" t="s">
        <v>42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79</v>
      </c>
      <c r="AT131" s="216" t="s">
        <v>129</v>
      </c>
      <c r="AU131" s="216" t="s">
        <v>81</v>
      </c>
      <c r="AY131" s="18" t="s">
        <v>126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79</v>
      </c>
      <c r="BK131" s="217">
        <f>ROUND(I131*H131,2)</f>
        <v>0</v>
      </c>
      <c r="BL131" s="18" t="s">
        <v>79</v>
      </c>
      <c r="BM131" s="216" t="s">
        <v>428</v>
      </c>
    </row>
    <row r="132" s="2" customFormat="1" ht="14.4" customHeight="1">
      <c r="A132" s="39"/>
      <c r="B132" s="40"/>
      <c r="C132" s="205" t="s">
        <v>429</v>
      </c>
      <c r="D132" s="205" t="s">
        <v>129</v>
      </c>
      <c r="E132" s="206" t="s">
        <v>430</v>
      </c>
      <c r="F132" s="207" t="s">
        <v>431</v>
      </c>
      <c r="G132" s="208" t="s">
        <v>164</v>
      </c>
      <c r="H132" s="209">
        <v>12</v>
      </c>
      <c r="I132" s="210"/>
      <c r="J132" s="211">
        <f>ROUND(I132*H132,2)</f>
        <v>0</v>
      </c>
      <c r="K132" s="207" t="s">
        <v>253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79</v>
      </c>
      <c r="AT132" s="216" t="s">
        <v>129</v>
      </c>
      <c r="AU132" s="216" t="s">
        <v>81</v>
      </c>
      <c r="AY132" s="18" t="s">
        <v>126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79</v>
      </c>
      <c r="BM132" s="216" t="s">
        <v>432</v>
      </c>
    </row>
    <row r="133" s="2" customFormat="1" ht="14.4" customHeight="1">
      <c r="A133" s="39"/>
      <c r="B133" s="40"/>
      <c r="C133" s="205" t="s">
        <v>433</v>
      </c>
      <c r="D133" s="205" t="s">
        <v>129</v>
      </c>
      <c r="E133" s="206" t="s">
        <v>434</v>
      </c>
      <c r="F133" s="207" t="s">
        <v>435</v>
      </c>
      <c r="G133" s="208" t="s">
        <v>164</v>
      </c>
      <c r="H133" s="209">
        <v>2</v>
      </c>
      <c r="I133" s="210"/>
      <c r="J133" s="211">
        <f>ROUND(I133*H133,2)</f>
        <v>0</v>
      </c>
      <c r="K133" s="207" t="s">
        <v>253</v>
      </c>
      <c r="L133" s="45"/>
      <c r="M133" s="212" t="s">
        <v>19</v>
      </c>
      <c r="N133" s="213" t="s">
        <v>42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79</v>
      </c>
      <c r="AT133" s="216" t="s">
        <v>129</v>
      </c>
      <c r="AU133" s="216" t="s">
        <v>81</v>
      </c>
      <c r="AY133" s="18" t="s">
        <v>126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79</v>
      </c>
      <c r="BK133" s="217">
        <f>ROUND(I133*H133,2)</f>
        <v>0</v>
      </c>
      <c r="BL133" s="18" t="s">
        <v>79</v>
      </c>
      <c r="BM133" s="216" t="s">
        <v>436</v>
      </c>
    </row>
    <row r="134" s="2" customFormat="1" ht="14.4" customHeight="1">
      <c r="A134" s="39"/>
      <c r="B134" s="40"/>
      <c r="C134" s="205" t="s">
        <v>437</v>
      </c>
      <c r="D134" s="205" t="s">
        <v>129</v>
      </c>
      <c r="E134" s="206" t="s">
        <v>438</v>
      </c>
      <c r="F134" s="207" t="s">
        <v>439</v>
      </c>
      <c r="G134" s="208" t="s">
        <v>164</v>
      </c>
      <c r="H134" s="209">
        <v>28</v>
      </c>
      <c r="I134" s="210"/>
      <c r="J134" s="211">
        <f>ROUND(I134*H134,2)</f>
        <v>0</v>
      </c>
      <c r="K134" s="207" t="s">
        <v>304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79</v>
      </c>
      <c r="AT134" s="216" t="s">
        <v>129</v>
      </c>
      <c r="AU134" s="216" t="s">
        <v>81</v>
      </c>
      <c r="AY134" s="18" t="s">
        <v>126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79</v>
      </c>
      <c r="BM134" s="216" t="s">
        <v>440</v>
      </c>
    </row>
    <row r="135" s="2" customFormat="1" ht="14.4" customHeight="1">
      <c r="A135" s="39"/>
      <c r="B135" s="40"/>
      <c r="C135" s="205" t="s">
        <v>441</v>
      </c>
      <c r="D135" s="205" t="s">
        <v>129</v>
      </c>
      <c r="E135" s="206" t="s">
        <v>442</v>
      </c>
      <c r="F135" s="207" t="s">
        <v>443</v>
      </c>
      <c r="G135" s="208" t="s">
        <v>164</v>
      </c>
      <c r="H135" s="209">
        <v>168</v>
      </c>
      <c r="I135" s="210"/>
      <c r="J135" s="211">
        <f>ROUND(I135*H135,2)</f>
        <v>0</v>
      </c>
      <c r="K135" s="207" t="s">
        <v>304</v>
      </c>
      <c r="L135" s="45"/>
      <c r="M135" s="212" t="s">
        <v>19</v>
      </c>
      <c r="N135" s="213" t="s">
        <v>42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79</v>
      </c>
      <c r="AT135" s="216" t="s">
        <v>129</v>
      </c>
      <c r="AU135" s="216" t="s">
        <v>81</v>
      </c>
      <c r="AY135" s="18" t="s">
        <v>126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79</v>
      </c>
      <c r="BK135" s="217">
        <f>ROUND(I135*H135,2)</f>
        <v>0</v>
      </c>
      <c r="BL135" s="18" t="s">
        <v>79</v>
      </c>
      <c r="BM135" s="216" t="s">
        <v>444</v>
      </c>
    </row>
    <row r="136" s="2" customFormat="1" ht="14.4" customHeight="1">
      <c r="A136" s="39"/>
      <c r="B136" s="40"/>
      <c r="C136" s="205" t="s">
        <v>445</v>
      </c>
      <c r="D136" s="205" t="s">
        <v>129</v>
      </c>
      <c r="E136" s="206" t="s">
        <v>446</v>
      </c>
      <c r="F136" s="207" t="s">
        <v>447</v>
      </c>
      <c r="G136" s="208" t="s">
        <v>19</v>
      </c>
      <c r="H136" s="209">
        <v>1</v>
      </c>
      <c r="I136" s="210"/>
      <c r="J136" s="211">
        <f>ROUND(I136*H136,2)</f>
        <v>0</v>
      </c>
      <c r="K136" s="207" t="s">
        <v>19</v>
      </c>
      <c r="L136" s="45"/>
      <c r="M136" s="212" t="s">
        <v>19</v>
      </c>
      <c r="N136" s="213" t="s">
        <v>42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79</v>
      </c>
      <c r="AT136" s="216" t="s">
        <v>129</v>
      </c>
      <c r="AU136" s="216" t="s">
        <v>81</v>
      </c>
      <c r="AY136" s="18" t="s">
        <v>126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79</v>
      </c>
      <c r="BK136" s="217">
        <f>ROUND(I136*H136,2)</f>
        <v>0</v>
      </c>
      <c r="BL136" s="18" t="s">
        <v>79</v>
      </c>
      <c r="BM136" s="216" t="s">
        <v>448</v>
      </c>
    </row>
    <row r="137" s="2" customFormat="1" ht="14.4" customHeight="1">
      <c r="A137" s="39"/>
      <c r="B137" s="40"/>
      <c r="C137" s="205" t="s">
        <v>449</v>
      </c>
      <c r="D137" s="205" t="s">
        <v>129</v>
      </c>
      <c r="E137" s="206" t="s">
        <v>450</v>
      </c>
      <c r="F137" s="207" t="s">
        <v>451</v>
      </c>
      <c r="G137" s="208" t="s">
        <v>19</v>
      </c>
      <c r="H137" s="209">
        <v>42</v>
      </c>
      <c r="I137" s="210"/>
      <c r="J137" s="211">
        <f>ROUND(I137*H137,2)</f>
        <v>0</v>
      </c>
      <c r="K137" s="207" t="s">
        <v>19</v>
      </c>
      <c r="L137" s="45"/>
      <c r="M137" s="212" t="s">
        <v>19</v>
      </c>
      <c r="N137" s="213" t="s">
        <v>42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79</v>
      </c>
      <c r="AT137" s="216" t="s">
        <v>129</v>
      </c>
      <c r="AU137" s="216" t="s">
        <v>81</v>
      </c>
      <c r="AY137" s="18" t="s">
        <v>126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79</v>
      </c>
      <c r="BK137" s="217">
        <f>ROUND(I137*H137,2)</f>
        <v>0</v>
      </c>
      <c r="BL137" s="18" t="s">
        <v>79</v>
      </c>
      <c r="BM137" s="216" t="s">
        <v>452</v>
      </c>
    </row>
    <row r="138" s="2" customFormat="1" ht="14.4" customHeight="1">
      <c r="A138" s="39"/>
      <c r="B138" s="40"/>
      <c r="C138" s="205" t="s">
        <v>453</v>
      </c>
      <c r="D138" s="205" t="s">
        <v>129</v>
      </c>
      <c r="E138" s="206" t="s">
        <v>454</v>
      </c>
      <c r="F138" s="207" t="s">
        <v>455</v>
      </c>
      <c r="G138" s="208" t="s">
        <v>19</v>
      </c>
      <c r="H138" s="209">
        <v>42</v>
      </c>
      <c r="I138" s="210"/>
      <c r="J138" s="211">
        <f>ROUND(I138*H138,2)</f>
        <v>0</v>
      </c>
      <c r="K138" s="207" t="s">
        <v>19</v>
      </c>
      <c r="L138" s="45"/>
      <c r="M138" s="212" t="s">
        <v>19</v>
      </c>
      <c r="N138" s="213" t="s">
        <v>42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79</v>
      </c>
      <c r="AT138" s="216" t="s">
        <v>129</v>
      </c>
      <c r="AU138" s="216" t="s">
        <v>81</v>
      </c>
      <c r="AY138" s="18" t="s">
        <v>126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79</v>
      </c>
      <c r="BK138" s="217">
        <f>ROUND(I138*H138,2)</f>
        <v>0</v>
      </c>
      <c r="BL138" s="18" t="s">
        <v>79</v>
      </c>
      <c r="BM138" s="216" t="s">
        <v>456</v>
      </c>
    </row>
    <row r="139" s="2" customFormat="1" ht="14.4" customHeight="1">
      <c r="A139" s="39"/>
      <c r="B139" s="40"/>
      <c r="C139" s="205" t="s">
        <v>457</v>
      </c>
      <c r="D139" s="205" t="s">
        <v>129</v>
      </c>
      <c r="E139" s="206" t="s">
        <v>458</v>
      </c>
      <c r="F139" s="207" t="s">
        <v>459</v>
      </c>
      <c r="G139" s="208" t="s">
        <v>19</v>
      </c>
      <c r="H139" s="209">
        <v>1</v>
      </c>
      <c r="I139" s="210"/>
      <c r="J139" s="211">
        <f>ROUND(I139*H139,2)</f>
        <v>0</v>
      </c>
      <c r="K139" s="207" t="s">
        <v>19</v>
      </c>
      <c r="L139" s="45"/>
      <c r="M139" s="212" t="s">
        <v>19</v>
      </c>
      <c r="N139" s="213" t="s">
        <v>42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79</v>
      </c>
      <c r="AT139" s="216" t="s">
        <v>129</v>
      </c>
      <c r="AU139" s="216" t="s">
        <v>81</v>
      </c>
      <c r="AY139" s="18" t="s">
        <v>126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79</v>
      </c>
      <c r="BK139" s="217">
        <f>ROUND(I139*H139,2)</f>
        <v>0</v>
      </c>
      <c r="BL139" s="18" t="s">
        <v>79</v>
      </c>
      <c r="BM139" s="216" t="s">
        <v>460</v>
      </c>
    </row>
    <row r="140" s="2" customFormat="1" ht="14.4" customHeight="1">
      <c r="A140" s="39"/>
      <c r="B140" s="40"/>
      <c r="C140" s="205" t="s">
        <v>461</v>
      </c>
      <c r="D140" s="205" t="s">
        <v>129</v>
      </c>
      <c r="E140" s="206" t="s">
        <v>462</v>
      </c>
      <c r="F140" s="207" t="s">
        <v>355</v>
      </c>
      <c r="G140" s="208" t="s">
        <v>19</v>
      </c>
      <c r="H140" s="209">
        <v>1</v>
      </c>
      <c r="I140" s="210"/>
      <c r="J140" s="211">
        <f>ROUND(I140*H140,2)</f>
        <v>0</v>
      </c>
      <c r="K140" s="207" t="s">
        <v>19</v>
      </c>
      <c r="L140" s="45"/>
      <c r="M140" s="212" t="s">
        <v>19</v>
      </c>
      <c r="N140" s="213" t="s">
        <v>42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79</v>
      </c>
      <c r="AT140" s="216" t="s">
        <v>129</v>
      </c>
      <c r="AU140" s="216" t="s">
        <v>81</v>
      </c>
      <c r="AY140" s="18" t="s">
        <v>126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79</v>
      </c>
      <c r="BK140" s="217">
        <f>ROUND(I140*H140,2)</f>
        <v>0</v>
      </c>
      <c r="BL140" s="18" t="s">
        <v>79</v>
      </c>
      <c r="BM140" s="216" t="s">
        <v>463</v>
      </c>
    </row>
    <row r="141" s="12" customFormat="1" ht="25.92" customHeight="1">
      <c r="A141" s="12"/>
      <c r="B141" s="189"/>
      <c r="C141" s="190"/>
      <c r="D141" s="191" t="s">
        <v>70</v>
      </c>
      <c r="E141" s="192" t="s">
        <v>249</v>
      </c>
      <c r="F141" s="192" t="s">
        <v>250</v>
      </c>
      <c r="G141" s="190"/>
      <c r="H141" s="190"/>
      <c r="I141" s="193"/>
      <c r="J141" s="194">
        <f>BK141</f>
        <v>0</v>
      </c>
      <c r="K141" s="190"/>
      <c r="L141" s="195"/>
      <c r="M141" s="196"/>
      <c r="N141" s="197"/>
      <c r="O141" s="197"/>
      <c r="P141" s="198">
        <f>SUM(P142:P150)</f>
        <v>0</v>
      </c>
      <c r="Q141" s="197"/>
      <c r="R141" s="198">
        <f>SUM(R142:R150)</f>
        <v>0</v>
      </c>
      <c r="S141" s="197"/>
      <c r="T141" s="199">
        <f>SUM(T142:T150)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0" t="s">
        <v>153</v>
      </c>
      <c r="AT141" s="201" t="s">
        <v>70</v>
      </c>
      <c r="AU141" s="201" t="s">
        <v>71</v>
      </c>
      <c r="AY141" s="200" t="s">
        <v>126</v>
      </c>
      <c r="BK141" s="202">
        <f>SUM(BK142:BK150)</f>
        <v>0</v>
      </c>
    </row>
    <row r="142" s="2" customFormat="1" ht="14.4" customHeight="1">
      <c r="A142" s="39"/>
      <c r="B142" s="40"/>
      <c r="C142" s="205" t="s">
        <v>464</v>
      </c>
      <c r="D142" s="205" t="s">
        <v>129</v>
      </c>
      <c r="E142" s="206" t="s">
        <v>465</v>
      </c>
      <c r="F142" s="207" t="s">
        <v>466</v>
      </c>
      <c r="G142" s="208" t="s">
        <v>258</v>
      </c>
      <c r="H142" s="209">
        <v>1</v>
      </c>
      <c r="I142" s="210"/>
      <c r="J142" s="211">
        <f>ROUND(I142*H142,2)</f>
        <v>0</v>
      </c>
      <c r="K142" s="207" t="s">
        <v>19</v>
      </c>
      <c r="L142" s="45"/>
      <c r="M142" s="212" t="s">
        <v>19</v>
      </c>
      <c r="N142" s="213" t="s">
        <v>42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79</v>
      </c>
      <c r="AT142" s="216" t="s">
        <v>129</v>
      </c>
      <c r="AU142" s="216" t="s">
        <v>79</v>
      </c>
      <c r="AY142" s="18" t="s">
        <v>126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79</v>
      </c>
      <c r="BK142" s="217">
        <f>ROUND(I142*H142,2)</f>
        <v>0</v>
      </c>
      <c r="BL142" s="18" t="s">
        <v>79</v>
      </c>
      <c r="BM142" s="216" t="s">
        <v>467</v>
      </c>
    </row>
    <row r="143" s="2" customFormat="1" ht="14.4" customHeight="1">
      <c r="A143" s="39"/>
      <c r="B143" s="40"/>
      <c r="C143" s="205" t="s">
        <v>468</v>
      </c>
      <c r="D143" s="205" t="s">
        <v>129</v>
      </c>
      <c r="E143" s="206" t="s">
        <v>469</v>
      </c>
      <c r="F143" s="207" t="s">
        <v>470</v>
      </c>
      <c r="G143" s="208" t="s">
        <v>258</v>
      </c>
      <c r="H143" s="209">
        <v>1</v>
      </c>
      <c r="I143" s="210"/>
      <c r="J143" s="211">
        <f>ROUND(I143*H143,2)</f>
        <v>0</v>
      </c>
      <c r="K143" s="207" t="s">
        <v>19</v>
      </c>
      <c r="L143" s="45"/>
      <c r="M143" s="212" t="s">
        <v>19</v>
      </c>
      <c r="N143" s="213" t="s">
        <v>42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79</v>
      </c>
      <c r="AT143" s="216" t="s">
        <v>129</v>
      </c>
      <c r="AU143" s="216" t="s">
        <v>79</v>
      </c>
      <c r="AY143" s="18" t="s">
        <v>126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79</v>
      </c>
      <c r="BK143" s="217">
        <f>ROUND(I143*H143,2)</f>
        <v>0</v>
      </c>
      <c r="BL143" s="18" t="s">
        <v>79</v>
      </c>
      <c r="BM143" s="216" t="s">
        <v>471</v>
      </c>
    </row>
    <row r="144" s="2" customFormat="1" ht="14.4" customHeight="1">
      <c r="A144" s="39"/>
      <c r="B144" s="40"/>
      <c r="C144" s="205" t="s">
        <v>472</v>
      </c>
      <c r="D144" s="205" t="s">
        <v>129</v>
      </c>
      <c r="E144" s="206" t="s">
        <v>473</v>
      </c>
      <c r="F144" s="207" t="s">
        <v>474</v>
      </c>
      <c r="G144" s="208" t="s">
        <v>19</v>
      </c>
      <c r="H144" s="209">
        <v>1</v>
      </c>
      <c r="I144" s="210"/>
      <c r="J144" s="211">
        <f>ROUND(I144*H144,2)</f>
        <v>0</v>
      </c>
      <c r="K144" s="207" t="s">
        <v>19</v>
      </c>
      <c r="L144" s="45"/>
      <c r="M144" s="212" t="s">
        <v>19</v>
      </c>
      <c r="N144" s="213" t="s">
        <v>42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79</v>
      </c>
      <c r="AT144" s="216" t="s">
        <v>129</v>
      </c>
      <c r="AU144" s="216" t="s">
        <v>79</v>
      </c>
      <c r="AY144" s="18" t="s">
        <v>126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79</v>
      </c>
      <c r="BK144" s="217">
        <f>ROUND(I144*H144,2)</f>
        <v>0</v>
      </c>
      <c r="BL144" s="18" t="s">
        <v>79</v>
      </c>
      <c r="BM144" s="216" t="s">
        <v>475</v>
      </c>
    </row>
    <row r="145" s="2" customFormat="1" ht="14.4" customHeight="1">
      <c r="A145" s="39"/>
      <c r="B145" s="40"/>
      <c r="C145" s="205" t="s">
        <v>476</v>
      </c>
      <c r="D145" s="205" t="s">
        <v>129</v>
      </c>
      <c r="E145" s="206" t="s">
        <v>477</v>
      </c>
      <c r="F145" s="207" t="s">
        <v>478</v>
      </c>
      <c r="G145" s="208" t="s">
        <v>258</v>
      </c>
      <c r="H145" s="209">
        <v>1</v>
      </c>
      <c r="I145" s="210"/>
      <c r="J145" s="211">
        <f>ROUND(I145*H145,2)</f>
        <v>0</v>
      </c>
      <c r="K145" s="207" t="s">
        <v>19</v>
      </c>
      <c r="L145" s="45"/>
      <c r="M145" s="212" t="s">
        <v>19</v>
      </c>
      <c r="N145" s="213" t="s">
        <v>42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79</v>
      </c>
      <c r="AT145" s="216" t="s">
        <v>129</v>
      </c>
      <c r="AU145" s="216" t="s">
        <v>79</v>
      </c>
      <c r="AY145" s="18" t="s">
        <v>126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79</v>
      </c>
      <c r="BK145" s="217">
        <f>ROUND(I145*H145,2)</f>
        <v>0</v>
      </c>
      <c r="BL145" s="18" t="s">
        <v>79</v>
      </c>
      <c r="BM145" s="216" t="s">
        <v>479</v>
      </c>
    </row>
    <row r="146" s="2" customFormat="1" ht="14.4" customHeight="1">
      <c r="A146" s="39"/>
      <c r="B146" s="40"/>
      <c r="C146" s="205" t="s">
        <v>480</v>
      </c>
      <c r="D146" s="205" t="s">
        <v>129</v>
      </c>
      <c r="E146" s="206" t="s">
        <v>212</v>
      </c>
      <c r="F146" s="207" t="s">
        <v>481</v>
      </c>
      <c r="G146" s="208" t="s">
        <v>258</v>
      </c>
      <c r="H146" s="209">
        <v>1</v>
      </c>
      <c r="I146" s="210"/>
      <c r="J146" s="211">
        <f>ROUND(I146*H146,2)</f>
        <v>0</v>
      </c>
      <c r="K146" s="207" t="s">
        <v>253</v>
      </c>
      <c r="L146" s="45"/>
      <c r="M146" s="212" t="s">
        <v>19</v>
      </c>
      <c r="N146" s="213" t="s">
        <v>42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79</v>
      </c>
      <c r="AT146" s="216" t="s">
        <v>129</v>
      </c>
      <c r="AU146" s="216" t="s">
        <v>79</v>
      </c>
      <c r="AY146" s="18" t="s">
        <v>126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79</v>
      </c>
      <c r="BK146" s="217">
        <f>ROUND(I146*H146,2)</f>
        <v>0</v>
      </c>
      <c r="BL146" s="18" t="s">
        <v>79</v>
      </c>
      <c r="BM146" s="216" t="s">
        <v>482</v>
      </c>
    </row>
    <row r="147" s="2" customFormat="1" ht="14.4" customHeight="1">
      <c r="A147" s="39"/>
      <c r="B147" s="40"/>
      <c r="C147" s="205" t="s">
        <v>483</v>
      </c>
      <c r="D147" s="205" t="s">
        <v>129</v>
      </c>
      <c r="E147" s="206" t="s">
        <v>484</v>
      </c>
      <c r="F147" s="207" t="s">
        <v>485</v>
      </c>
      <c r="G147" s="208" t="s">
        <v>258</v>
      </c>
      <c r="H147" s="209">
        <v>1</v>
      </c>
      <c r="I147" s="210"/>
      <c r="J147" s="211">
        <f>ROUND(I147*H147,2)</f>
        <v>0</v>
      </c>
      <c r="K147" s="207" t="s">
        <v>19</v>
      </c>
      <c r="L147" s="45"/>
      <c r="M147" s="212" t="s">
        <v>19</v>
      </c>
      <c r="N147" s="213" t="s">
        <v>42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79</v>
      </c>
      <c r="AT147" s="216" t="s">
        <v>129</v>
      </c>
      <c r="AU147" s="216" t="s">
        <v>79</v>
      </c>
      <c r="AY147" s="18" t="s">
        <v>126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79</v>
      </c>
      <c r="BK147" s="217">
        <f>ROUND(I147*H147,2)</f>
        <v>0</v>
      </c>
      <c r="BL147" s="18" t="s">
        <v>79</v>
      </c>
      <c r="BM147" s="216" t="s">
        <v>486</v>
      </c>
    </row>
    <row r="148" s="2" customFormat="1" ht="14.4" customHeight="1">
      <c r="A148" s="39"/>
      <c r="B148" s="40"/>
      <c r="C148" s="205" t="s">
        <v>487</v>
      </c>
      <c r="D148" s="205" t="s">
        <v>129</v>
      </c>
      <c r="E148" s="206" t="s">
        <v>488</v>
      </c>
      <c r="F148" s="207" t="s">
        <v>489</v>
      </c>
      <c r="G148" s="208" t="s">
        <v>164</v>
      </c>
      <c r="H148" s="209">
        <v>1</v>
      </c>
      <c r="I148" s="210"/>
      <c r="J148" s="211">
        <f>ROUND(I148*H148,2)</f>
        <v>0</v>
      </c>
      <c r="K148" s="207" t="s">
        <v>19</v>
      </c>
      <c r="L148" s="45"/>
      <c r="M148" s="212" t="s">
        <v>19</v>
      </c>
      <c r="N148" s="213" t="s">
        <v>42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79</v>
      </c>
      <c r="AT148" s="216" t="s">
        <v>129</v>
      </c>
      <c r="AU148" s="216" t="s">
        <v>79</v>
      </c>
      <c r="AY148" s="18" t="s">
        <v>126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79</v>
      </c>
      <c r="BK148" s="217">
        <f>ROUND(I148*H148,2)</f>
        <v>0</v>
      </c>
      <c r="BL148" s="18" t="s">
        <v>79</v>
      </c>
      <c r="BM148" s="216" t="s">
        <v>490</v>
      </c>
    </row>
    <row r="149" s="2" customFormat="1" ht="14.4" customHeight="1">
      <c r="A149" s="39"/>
      <c r="B149" s="40"/>
      <c r="C149" s="205" t="s">
        <v>491</v>
      </c>
      <c r="D149" s="205" t="s">
        <v>129</v>
      </c>
      <c r="E149" s="206" t="s">
        <v>492</v>
      </c>
      <c r="F149" s="207" t="s">
        <v>493</v>
      </c>
      <c r="G149" s="208" t="s">
        <v>258</v>
      </c>
      <c r="H149" s="209">
        <v>1</v>
      </c>
      <c r="I149" s="210"/>
      <c r="J149" s="211">
        <f>ROUND(I149*H149,2)</f>
        <v>0</v>
      </c>
      <c r="K149" s="207" t="s">
        <v>253</v>
      </c>
      <c r="L149" s="45"/>
      <c r="M149" s="212" t="s">
        <v>19</v>
      </c>
      <c r="N149" s="213" t="s">
        <v>42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79</v>
      </c>
      <c r="AT149" s="216" t="s">
        <v>129</v>
      </c>
      <c r="AU149" s="216" t="s">
        <v>79</v>
      </c>
      <c r="AY149" s="18" t="s">
        <v>126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79</v>
      </c>
      <c r="BK149" s="217">
        <f>ROUND(I149*H149,2)</f>
        <v>0</v>
      </c>
      <c r="BL149" s="18" t="s">
        <v>79</v>
      </c>
      <c r="BM149" s="216" t="s">
        <v>494</v>
      </c>
    </row>
    <row r="150" s="2" customFormat="1" ht="14.4" customHeight="1">
      <c r="A150" s="39"/>
      <c r="B150" s="40"/>
      <c r="C150" s="205" t="s">
        <v>495</v>
      </c>
      <c r="D150" s="205" t="s">
        <v>129</v>
      </c>
      <c r="E150" s="206" t="s">
        <v>195</v>
      </c>
      <c r="F150" s="207" t="s">
        <v>196</v>
      </c>
      <c r="G150" s="208" t="s">
        <v>252</v>
      </c>
      <c r="H150" s="209">
        <v>1</v>
      </c>
      <c r="I150" s="210"/>
      <c r="J150" s="211">
        <f>ROUND(I150*H150,2)</f>
        <v>0</v>
      </c>
      <c r="K150" s="207" t="s">
        <v>253</v>
      </c>
      <c r="L150" s="45"/>
      <c r="M150" s="264" t="s">
        <v>19</v>
      </c>
      <c r="N150" s="265" t="s">
        <v>42</v>
      </c>
      <c r="O150" s="266"/>
      <c r="P150" s="267">
        <f>O150*H150</f>
        <v>0</v>
      </c>
      <c r="Q150" s="267">
        <v>0</v>
      </c>
      <c r="R150" s="267">
        <f>Q150*H150</f>
        <v>0</v>
      </c>
      <c r="S150" s="267">
        <v>0</v>
      </c>
      <c r="T150" s="26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254</v>
      </c>
      <c r="AT150" s="216" t="s">
        <v>129</v>
      </c>
      <c r="AU150" s="216" t="s">
        <v>79</v>
      </c>
      <c r="AY150" s="18" t="s">
        <v>126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79</v>
      </c>
      <c r="BK150" s="217">
        <f>ROUND(I150*H150,2)</f>
        <v>0</v>
      </c>
      <c r="BL150" s="18" t="s">
        <v>254</v>
      </c>
      <c r="BM150" s="216" t="s">
        <v>496</v>
      </c>
    </row>
    <row r="151" s="2" customFormat="1" ht="6.96" customHeight="1">
      <c r="A151" s="39"/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MV0glGONCFilZfhiG9RHMAR+cBS4U2AkYhhlG5iiMep/7MoDvvwi8hl/Eqytj+8/euEz8DHvi8pBKLdfTHN5pg==" hashValue="mxdVIDqPwxNwD9opJ8Cvg83/oY9mLrw5rVlzjirx+3tJ9nQb5zN5SgzToGIZJhiY3ONB9qUZM3237Y1c/zT3KQ==" algorithmName="SHA-512" password="CC35"/>
  <autoFilter ref="C83:K15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95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Poruba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96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497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ROUND((SUM(BE81:BE115)),  2)</f>
        <v>0</v>
      </c>
      <c r="G33" s="39"/>
      <c r="H33" s="39"/>
      <c r="I33" s="149">
        <v>0.20999999999999999</v>
      </c>
      <c r="J33" s="148">
        <f>ROUND(((SUM(BE81:BE115))*I33),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ROUND((SUM(BF81:BF115)),  2)</f>
        <v>0</v>
      </c>
      <c r="G34" s="39"/>
      <c r="H34" s="39"/>
      <c r="I34" s="149">
        <v>0.14999999999999999</v>
      </c>
      <c r="J34" s="148">
        <f>ROUND(((SUM(BF81:BF115))*I34),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ROUND((SUM(BG81:BG115)),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ROUND((SUM(BH81:BH115)),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ROUND((SUM(BI81:BI115)),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Poruba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96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04 - PS04 Rozvod stlačeného vzduchu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99</v>
      </c>
      <c r="D57" s="163"/>
      <c r="E57" s="163"/>
      <c r="F57" s="163"/>
      <c r="G57" s="163"/>
      <c r="H57" s="163"/>
      <c r="I57" s="163"/>
      <c r="J57" s="164" t="s">
        <v>100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101</v>
      </c>
    </row>
    <row r="60" s="9" customFormat="1" ht="24.96" customHeight="1">
      <c r="A60" s="9"/>
      <c r="B60" s="166"/>
      <c r="C60" s="167"/>
      <c r="D60" s="168" t="s">
        <v>104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498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Pracovní lávky vozovna Poruba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04 - PS04 Rozvod stlačeného vzduchu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 </v>
      </c>
      <c r="G75" s="41"/>
      <c r="H75" s="41"/>
      <c r="I75" s="33" t="s">
        <v>23</v>
      </c>
      <c r="J75" s="73" t="str">
        <f>IF(J12="","",J12)</f>
        <v>14. 4. 2020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Dopravní podnik Ostrava, a. s.</v>
      </c>
      <c r="G77" s="41"/>
      <c r="H77" s="41"/>
      <c r="I77" s="33" t="s">
        <v>31</v>
      </c>
      <c r="J77" s="37" t="str">
        <f>E21</f>
        <v>PROJEKT HTL s.r.o.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56</v>
      </c>
      <c r="E80" s="181" t="s">
        <v>52</v>
      </c>
      <c r="F80" s="181" t="s">
        <v>53</v>
      </c>
      <c r="G80" s="181" t="s">
        <v>113</v>
      </c>
      <c r="H80" s="181" t="s">
        <v>114</v>
      </c>
      <c r="I80" s="181" t="s">
        <v>115</v>
      </c>
      <c r="J80" s="181" t="s">
        <v>100</v>
      </c>
      <c r="K80" s="182" t="s">
        <v>116</v>
      </c>
      <c r="L80" s="183"/>
      <c r="M80" s="93" t="s">
        <v>19</v>
      </c>
      <c r="N80" s="94" t="s">
        <v>41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0.66542999999999997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70</v>
      </c>
      <c r="AU81" s="18" t="s">
        <v>101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70</v>
      </c>
      <c r="E82" s="192" t="s">
        <v>142</v>
      </c>
      <c r="F82" s="192" t="s">
        <v>143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0.66542999999999997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144</v>
      </c>
      <c r="AT82" s="201" t="s">
        <v>70</v>
      </c>
      <c r="AU82" s="201" t="s">
        <v>71</v>
      </c>
      <c r="AY82" s="200" t="s">
        <v>126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70</v>
      </c>
      <c r="E83" s="203" t="s">
        <v>499</v>
      </c>
      <c r="F83" s="203" t="s">
        <v>500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SUM(P84:P115)</f>
        <v>0</v>
      </c>
      <c r="Q83" s="197"/>
      <c r="R83" s="198">
        <f>SUM(R84:R115)</f>
        <v>0.66542999999999997</v>
      </c>
      <c r="S83" s="197"/>
      <c r="T83" s="199">
        <f>SUM(T84:T115)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144</v>
      </c>
      <c r="AT83" s="201" t="s">
        <v>70</v>
      </c>
      <c r="AU83" s="201" t="s">
        <v>79</v>
      </c>
      <c r="AY83" s="200" t="s">
        <v>126</v>
      </c>
      <c r="BK83" s="202">
        <f>SUM(BK84:BK115)</f>
        <v>0</v>
      </c>
    </row>
    <row r="84" s="2" customFormat="1" ht="14.4" customHeight="1">
      <c r="A84" s="39"/>
      <c r="B84" s="40"/>
      <c r="C84" s="218" t="s">
        <v>79</v>
      </c>
      <c r="D84" s="218" t="s">
        <v>142</v>
      </c>
      <c r="E84" s="219" t="s">
        <v>501</v>
      </c>
      <c r="F84" s="220" t="s">
        <v>502</v>
      </c>
      <c r="G84" s="221" t="s">
        <v>294</v>
      </c>
      <c r="H84" s="222">
        <v>31</v>
      </c>
      <c r="I84" s="223"/>
      <c r="J84" s="224">
        <f>ROUND(I84*H84,2)</f>
        <v>0</v>
      </c>
      <c r="K84" s="220" t="s">
        <v>304</v>
      </c>
      <c r="L84" s="225"/>
      <c r="M84" s="226" t="s">
        <v>19</v>
      </c>
      <c r="N84" s="227" t="s">
        <v>42</v>
      </c>
      <c r="O84" s="85"/>
      <c r="P84" s="214">
        <f>O84*H84</f>
        <v>0</v>
      </c>
      <c r="Q84" s="214">
        <v>0.00124</v>
      </c>
      <c r="R84" s="214">
        <f>Q84*H84</f>
        <v>0.038440000000000002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81</v>
      </c>
      <c r="AT84" s="216" t="s">
        <v>142</v>
      </c>
      <c r="AU84" s="216" t="s">
        <v>81</v>
      </c>
      <c r="AY84" s="18" t="s">
        <v>126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79</v>
      </c>
      <c r="BK84" s="217">
        <f>ROUND(I84*H84,2)</f>
        <v>0</v>
      </c>
      <c r="BL84" s="18" t="s">
        <v>79</v>
      </c>
      <c r="BM84" s="216" t="s">
        <v>503</v>
      </c>
    </row>
    <row r="85" s="2" customFormat="1" ht="14.4" customHeight="1">
      <c r="A85" s="39"/>
      <c r="B85" s="40"/>
      <c r="C85" s="205" t="s">
        <v>330</v>
      </c>
      <c r="D85" s="205" t="s">
        <v>129</v>
      </c>
      <c r="E85" s="206" t="s">
        <v>504</v>
      </c>
      <c r="F85" s="207" t="s">
        <v>505</v>
      </c>
      <c r="G85" s="208" t="s">
        <v>294</v>
      </c>
      <c r="H85" s="209">
        <v>31</v>
      </c>
      <c r="I85" s="210"/>
      <c r="J85" s="211">
        <f>ROUND(I85*H85,2)</f>
        <v>0</v>
      </c>
      <c r="K85" s="207" t="s">
        <v>304</v>
      </c>
      <c r="L85" s="45"/>
      <c r="M85" s="212" t="s">
        <v>19</v>
      </c>
      <c r="N85" s="213" t="s">
        <v>42</v>
      </c>
      <c r="O85" s="85"/>
      <c r="P85" s="214">
        <f>O85*H85</f>
        <v>0</v>
      </c>
      <c r="Q85" s="214">
        <v>1.0000000000000001E-05</v>
      </c>
      <c r="R85" s="214">
        <f>Q85*H85</f>
        <v>0.00031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79</v>
      </c>
      <c r="AT85" s="216" t="s">
        <v>129</v>
      </c>
      <c r="AU85" s="216" t="s">
        <v>81</v>
      </c>
      <c r="AY85" s="18" t="s">
        <v>126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79</v>
      </c>
      <c r="BK85" s="217">
        <f>ROUND(I85*H85,2)</f>
        <v>0</v>
      </c>
      <c r="BL85" s="18" t="s">
        <v>79</v>
      </c>
      <c r="BM85" s="216" t="s">
        <v>506</v>
      </c>
    </row>
    <row r="86" s="2" customFormat="1" ht="14.4" customHeight="1">
      <c r="A86" s="39"/>
      <c r="B86" s="40"/>
      <c r="C86" s="218" t="s">
        <v>81</v>
      </c>
      <c r="D86" s="218" t="s">
        <v>142</v>
      </c>
      <c r="E86" s="219" t="s">
        <v>507</v>
      </c>
      <c r="F86" s="220" t="s">
        <v>508</v>
      </c>
      <c r="G86" s="221" t="s">
        <v>294</v>
      </c>
      <c r="H86" s="222">
        <v>124</v>
      </c>
      <c r="I86" s="223"/>
      <c r="J86" s="224">
        <f>ROUND(I86*H86,2)</f>
        <v>0</v>
      </c>
      <c r="K86" s="220" t="s">
        <v>304</v>
      </c>
      <c r="L86" s="225"/>
      <c r="M86" s="226" t="s">
        <v>19</v>
      </c>
      <c r="N86" s="227" t="s">
        <v>42</v>
      </c>
      <c r="O86" s="85"/>
      <c r="P86" s="214">
        <f>O86*H86</f>
        <v>0</v>
      </c>
      <c r="Q86" s="214">
        <v>0.0022699999999999999</v>
      </c>
      <c r="R86" s="214">
        <f>Q86*H86</f>
        <v>0.28148000000000001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81</v>
      </c>
      <c r="AT86" s="216" t="s">
        <v>142</v>
      </c>
      <c r="AU86" s="216" t="s">
        <v>81</v>
      </c>
      <c r="AY86" s="18" t="s">
        <v>126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79</v>
      </c>
      <c r="BM86" s="216" t="s">
        <v>509</v>
      </c>
    </row>
    <row r="87" s="2" customFormat="1" ht="14.4" customHeight="1">
      <c r="A87" s="39"/>
      <c r="B87" s="40"/>
      <c r="C87" s="205" t="s">
        <v>334</v>
      </c>
      <c r="D87" s="205" t="s">
        <v>129</v>
      </c>
      <c r="E87" s="206" t="s">
        <v>510</v>
      </c>
      <c r="F87" s="207" t="s">
        <v>511</v>
      </c>
      <c r="G87" s="208" t="s">
        <v>294</v>
      </c>
      <c r="H87" s="209">
        <v>124</v>
      </c>
      <c r="I87" s="210"/>
      <c r="J87" s="211">
        <f>ROUND(I87*H87,2)</f>
        <v>0</v>
      </c>
      <c r="K87" s="207" t="s">
        <v>304</v>
      </c>
      <c r="L87" s="45"/>
      <c r="M87" s="212" t="s">
        <v>19</v>
      </c>
      <c r="N87" s="213" t="s">
        <v>42</v>
      </c>
      <c r="O87" s="85"/>
      <c r="P87" s="214">
        <f>O87*H87</f>
        <v>0</v>
      </c>
      <c r="Q87" s="214">
        <v>1.0000000000000001E-05</v>
      </c>
      <c r="R87" s="214">
        <f>Q87*H87</f>
        <v>0.00124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79</v>
      </c>
      <c r="AT87" s="216" t="s">
        <v>129</v>
      </c>
      <c r="AU87" s="216" t="s">
        <v>81</v>
      </c>
      <c r="AY87" s="18" t="s">
        <v>126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79</v>
      </c>
      <c r="BM87" s="216" t="s">
        <v>512</v>
      </c>
    </row>
    <row r="88" s="2" customFormat="1" ht="14.4" customHeight="1">
      <c r="A88" s="39"/>
      <c r="B88" s="40"/>
      <c r="C88" s="218" t="s">
        <v>144</v>
      </c>
      <c r="D88" s="218" t="s">
        <v>142</v>
      </c>
      <c r="E88" s="219" t="s">
        <v>513</v>
      </c>
      <c r="F88" s="220" t="s">
        <v>514</v>
      </c>
      <c r="G88" s="221" t="s">
        <v>164</v>
      </c>
      <c r="H88" s="222">
        <v>15</v>
      </c>
      <c r="I88" s="223"/>
      <c r="J88" s="224">
        <f>ROUND(I88*H88,2)</f>
        <v>0</v>
      </c>
      <c r="K88" s="220" t="s">
        <v>304</v>
      </c>
      <c r="L88" s="225"/>
      <c r="M88" s="226" t="s">
        <v>19</v>
      </c>
      <c r="N88" s="227" t="s">
        <v>42</v>
      </c>
      <c r="O88" s="85"/>
      <c r="P88" s="214">
        <f>O88*H88</f>
        <v>0</v>
      </c>
      <c r="Q88" s="214">
        <v>3.0000000000000001E-05</v>
      </c>
      <c r="R88" s="214">
        <f>Q88*H88</f>
        <v>0.00044999999999999999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81</v>
      </c>
      <c r="AT88" s="216" t="s">
        <v>142</v>
      </c>
      <c r="AU88" s="216" t="s">
        <v>81</v>
      </c>
      <c r="AY88" s="18" t="s">
        <v>126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79</v>
      </c>
      <c r="BM88" s="216" t="s">
        <v>515</v>
      </c>
    </row>
    <row r="89" s="2" customFormat="1" ht="14.4" customHeight="1">
      <c r="A89" s="39"/>
      <c r="B89" s="40"/>
      <c r="C89" s="218" t="s">
        <v>153</v>
      </c>
      <c r="D89" s="218" t="s">
        <v>142</v>
      </c>
      <c r="E89" s="219" t="s">
        <v>516</v>
      </c>
      <c r="F89" s="220" t="s">
        <v>517</v>
      </c>
      <c r="G89" s="221" t="s">
        <v>164</v>
      </c>
      <c r="H89" s="222">
        <v>5</v>
      </c>
      <c r="I89" s="223"/>
      <c r="J89" s="224">
        <f>ROUND(I89*H89,2)</f>
        <v>0</v>
      </c>
      <c r="K89" s="220" t="s">
        <v>304</v>
      </c>
      <c r="L89" s="225"/>
      <c r="M89" s="226" t="s">
        <v>19</v>
      </c>
      <c r="N89" s="227" t="s">
        <v>42</v>
      </c>
      <c r="O89" s="85"/>
      <c r="P89" s="214">
        <f>O89*H89</f>
        <v>0</v>
      </c>
      <c r="Q89" s="214">
        <v>0.00012</v>
      </c>
      <c r="R89" s="214">
        <f>Q89*H89</f>
        <v>0.00060000000000000006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81</v>
      </c>
      <c r="AT89" s="216" t="s">
        <v>142</v>
      </c>
      <c r="AU89" s="216" t="s">
        <v>81</v>
      </c>
      <c r="AY89" s="18" t="s">
        <v>126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79</v>
      </c>
      <c r="BM89" s="216" t="s">
        <v>518</v>
      </c>
    </row>
    <row r="90" s="2" customFormat="1" ht="14.4" customHeight="1">
      <c r="A90" s="39"/>
      <c r="B90" s="40"/>
      <c r="C90" s="218" t="s">
        <v>157</v>
      </c>
      <c r="D90" s="218" t="s">
        <v>142</v>
      </c>
      <c r="E90" s="219" t="s">
        <v>519</v>
      </c>
      <c r="F90" s="220" t="s">
        <v>520</v>
      </c>
      <c r="G90" s="221" t="s">
        <v>164</v>
      </c>
      <c r="H90" s="222">
        <v>1</v>
      </c>
      <c r="I90" s="223"/>
      <c r="J90" s="224">
        <f>ROUND(I90*H90,2)</f>
        <v>0</v>
      </c>
      <c r="K90" s="220" t="s">
        <v>19</v>
      </c>
      <c r="L90" s="225"/>
      <c r="M90" s="226" t="s">
        <v>19</v>
      </c>
      <c r="N90" s="227" t="s">
        <v>42</v>
      </c>
      <c r="O90" s="85"/>
      <c r="P90" s="214">
        <f>O90*H90</f>
        <v>0</v>
      </c>
      <c r="Q90" s="214">
        <v>0.00010000000000000001</v>
      </c>
      <c r="R90" s="214">
        <f>Q90*H90</f>
        <v>0.00010000000000000001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81</v>
      </c>
      <c r="AT90" s="216" t="s">
        <v>142</v>
      </c>
      <c r="AU90" s="216" t="s">
        <v>81</v>
      </c>
      <c r="AY90" s="18" t="s">
        <v>126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79</v>
      </c>
      <c r="BM90" s="216" t="s">
        <v>521</v>
      </c>
    </row>
    <row r="91" s="2" customFormat="1" ht="14.4" customHeight="1">
      <c r="A91" s="39"/>
      <c r="B91" s="40"/>
      <c r="C91" s="218" t="s">
        <v>239</v>
      </c>
      <c r="D91" s="218" t="s">
        <v>142</v>
      </c>
      <c r="E91" s="219" t="s">
        <v>522</v>
      </c>
      <c r="F91" s="220" t="s">
        <v>523</v>
      </c>
      <c r="G91" s="221" t="s">
        <v>164</v>
      </c>
      <c r="H91" s="222">
        <v>13</v>
      </c>
      <c r="I91" s="223"/>
      <c r="J91" s="224">
        <f>ROUND(I91*H91,2)</f>
        <v>0</v>
      </c>
      <c r="K91" s="220" t="s">
        <v>19</v>
      </c>
      <c r="L91" s="225"/>
      <c r="M91" s="226" t="s">
        <v>19</v>
      </c>
      <c r="N91" s="227" t="s">
        <v>42</v>
      </c>
      <c r="O91" s="85"/>
      <c r="P91" s="214">
        <f>O91*H91</f>
        <v>0</v>
      </c>
      <c r="Q91" s="214">
        <v>0.00029999999999999997</v>
      </c>
      <c r="R91" s="214">
        <f>Q91*H91</f>
        <v>0.0038999999999999998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81</v>
      </c>
      <c r="AT91" s="216" t="s">
        <v>142</v>
      </c>
      <c r="AU91" s="216" t="s">
        <v>81</v>
      </c>
      <c r="AY91" s="18" t="s">
        <v>126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79</v>
      </c>
      <c r="BM91" s="216" t="s">
        <v>524</v>
      </c>
    </row>
    <row r="92" s="2" customFormat="1" ht="14.4" customHeight="1">
      <c r="A92" s="39"/>
      <c r="B92" s="40"/>
      <c r="C92" s="218" t="s">
        <v>178</v>
      </c>
      <c r="D92" s="218" t="s">
        <v>142</v>
      </c>
      <c r="E92" s="219" t="s">
        <v>525</v>
      </c>
      <c r="F92" s="220" t="s">
        <v>526</v>
      </c>
      <c r="G92" s="221" t="s">
        <v>164</v>
      </c>
      <c r="H92" s="222">
        <v>1</v>
      </c>
      <c r="I92" s="223"/>
      <c r="J92" s="224">
        <f>ROUND(I92*H92,2)</f>
        <v>0</v>
      </c>
      <c r="K92" s="220" t="s">
        <v>19</v>
      </c>
      <c r="L92" s="225"/>
      <c r="M92" s="226" t="s">
        <v>19</v>
      </c>
      <c r="N92" s="227" t="s">
        <v>42</v>
      </c>
      <c r="O92" s="85"/>
      <c r="P92" s="214">
        <f>O92*H92</f>
        <v>0</v>
      </c>
      <c r="Q92" s="214">
        <v>0.010500000000000001</v>
      </c>
      <c r="R92" s="214">
        <f>Q92*H92</f>
        <v>0.010500000000000001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81</v>
      </c>
      <c r="AT92" s="216" t="s">
        <v>142</v>
      </c>
      <c r="AU92" s="216" t="s">
        <v>81</v>
      </c>
      <c r="AY92" s="18" t="s">
        <v>126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79</v>
      </c>
      <c r="BM92" s="216" t="s">
        <v>527</v>
      </c>
    </row>
    <row r="93" s="2" customFormat="1" ht="14.4" customHeight="1">
      <c r="A93" s="39"/>
      <c r="B93" s="40"/>
      <c r="C93" s="205" t="s">
        <v>368</v>
      </c>
      <c r="D93" s="205" t="s">
        <v>129</v>
      </c>
      <c r="E93" s="206" t="s">
        <v>528</v>
      </c>
      <c r="F93" s="207" t="s">
        <v>529</v>
      </c>
      <c r="G93" s="208" t="s">
        <v>164</v>
      </c>
      <c r="H93" s="209">
        <v>1</v>
      </c>
      <c r="I93" s="210"/>
      <c r="J93" s="211">
        <f>ROUND(I93*H93,2)</f>
        <v>0</v>
      </c>
      <c r="K93" s="207" t="s">
        <v>19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3.0000000000000001E-05</v>
      </c>
      <c r="R93" s="214">
        <f>Q93*H93</f>
        <v>3.0000000000000001E-05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79</v>
      </c>
      <c r="AT93" s="216" t="s">
        <v>129</v>
      </c>
      <c r="AU93" s="216" t="s">
        <v>81</v>
      </c>
      <c r="AY93" s="18" t="s">
        <v>126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79</v>
      </c>
      <c r="BM93" s="216" t="s">
        <v>530</v>
      </c>
    </row>
    <row r="94" s="2" customFormat="1" ht="14.4" customHeight="1">
      <c r="A94" s="39"/>
      <c r="B94" s="40"/>
      <c r="C94" s="218" t="s">
        <v>166</v>
      </c>
      <c r="D94" s="218" t="s">
        <v>142</v>
      </c>
      <c r="E94" s="219" t="s">
        <v>531</v>
      </c>
      <c r="F94" s="220" t="s">
        <v>532</v>
      </c>
      <c r="G94" s="221" t="s">
        <v>164</v>
      </c>
      <c r="H94" s="222">
        <v>14</v>
      </c>
      <c r="I94" s="223"/>
      <c r="J94" s="224">
        <f>ROUND(I94*H94,2)</f>
        <v>0</v>
      </c>
      <c r="K94" s="220" t="s">
        <v>19</v>
      </c>
      <c r="L94" s="225"/>
      <c r="M94" s="226" t="s">
        <v>19</v>
      </c>
      <c r="N94" s="227" t="s">
        <v>42</v>
      </c>
      <c r="O94" s="85"/>
      <c r="P94" s="214">
        <f>O94*H94</f>
        <v>0</v>
      </c>
      <c r="Q94" s="214">
        <v>0.00050000000000000001</v>
      </c>
      <c r="R94" s="214">
        <f>Q94*H94</f>
        <v>0.0070000000000000001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81</v>
      </c>
      <c r="AT94" s="216" t="s">
        <v>142</v>
      </c>
      <c r="AU94" s="216" t="s">
        <v>81</v>
      </c>
      <c r="AY94" s="18" t="s">
        <v>126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79</v>
      </c>
      <c r="BM94" s="216" t="s">
        <v>533</v>
      </c>
    </row>
    <row r="95" s="2" customFormat="1" ht="14.4" customHeight="1">
      <c r="A95" s="39"/>
      <c r="B95" s="40"/>
      <c r="C95" s="218" t="s">
        <v>135</v>
      </c>
      <c r="D95" s="218" t="s">
        <v>142</v>
      </c>
      <c r="E95" s="219" t="s">
        <v>534</v>
      </c>
      <c r="F95" s="220" t="s">
        <v>535</v>
      </c>
      <c r="G95" s="221" t="s">
        <v>164</v>
      </c>
      <c r="H95" s="222">
        <v>1</v>
      </c>
      <c r="I95" s="223"/>
      <c r="J95" s="224">
        <f>ROUND(I95*H95,2)</f>
        <v>0</v>
      </c>
      <c r="K95" s="220" t="s">
        <v>304</v>
      </c>
      <c r="L95" s="225"/>
      <c r="M95" s="226" t="s">
        <v>19</v>
      </c>
      <c r="N95" s="227" t="s">
        <v>42</v>
      </c>
      <c r="O95" s="85"/>
      <c r="P95" s="214">
        <f>O95*H95</f>
        <v>0</v>
      </c>
      <c r="Q95" s="214">
        <v>0.00019000000000000001</v>
      </c>
      <c r="R95" s="214">
        <f>Q95*H95</f>
        <v>0.00019000000000000001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81</v>
      </c>
      <c r="AT95" s="216" t="s">
        <v>142</v>
      </c>
      <c r="AU95" s="216" t="s">
        <v>81</v>
      </c>
      <c r="AY95" s="18" t="s">
        <v>126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79</v>
      </c>
      <c r="BM95" s="216" t="s">
        <v>536</v>
      </c>
    </row>
    <row r="96" s="2" customFormat="1" ht="14.4" customHeight="1">
      <c r="A96" s="39"/>
      <c r="B96" s="40"/>
      <c r="C96" s="205" t="s">
        <v>364</v>
      </c>
      <c r="D96" s="205" t="s">
        <v>129</v>
      </c>
      <c r="E96" s="206" t="s">
        <v>537</v>
      </c>
      <c r="F96" s="207" t="s">
        <v>538</v>
      </c>
      <c r="G96" s="208" t="s">
        <v>391</v>
      </c>
      <c r="H96" s="209">
        <v>15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133</v>
      </c>
      <c r="AT96" s="216" t="s">
        <v>129</v>
      </c>
      <c r="AU96" s="216" t="s">
        <v>81</v>
      </c>
      <c r="AY96" s="18" t="s">
        <v>126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133</v>
      </c>
      <c r="BM96" s="216" t="s">
        <v>539</v>
      </c>
    </row>
    <row r="97" s="2" customFormat="1" ht="14.4" customHeight="1">
      <c r="A97" s="39"/>
      <c r="B97" s="40"/>
      <c r="C97" s="218" t="s">
        <v>170</v>
      </c>
      <c r="D97" s="218" t="s">
        <v>142</v>
      </c>
      <c r="E97" s="219" t="s">
        <v>540</v>
      </c>
      <c r="F97" s="220" t="s">
        <v>541</v>
      </c>
      <c r="G97" s="221" t="s">
        <v>164</v>
      </c>
      <c r="H97" s="222">
        <v>14</v>
      </c>
      <c r="I97" s="223"/>
      <c r="J97" s="224">
        <f>ROUND(I97*H97,2)</f>
        <v>0</v>
      </c>
      <c r="K97" s="220" t="s">
        <v>19</v>
      </c>
      <c r="L97" s="225"/>
      <c r="M97" s="226" t="s">
        <v>19</v>
      </c>
      <c r="N97" s="227" t="s">
        <v>42</v>
      </c>
      <c r="O97" s="85"/>
      <c r="P97" s="214">
        <f>O97*H97</f>
        <v>0</v>
      </c>
      <c r="Q97" s="214">
        <v>0.00029999999999999997</v>
      </c>
      <c r="R97" s="214">
        <f>Q97*H97</f>
        <v>0.0041999999999999997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81</v>
      </c>
      <c r="AT97" s="216" t="s">
        <v>142</v>
      </c>
      <c r="AU97" s="216" t="s">
        <v>81</v>
      </c>
      <c r="AY97" s="18" t="s">
        <v>126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79</v>
      </c>
      <c r="BM97" s="216" t="s">
        <v>542</v>
      </c>
    </row>
    <row r="98" s="2" customFormat="1" ht="14.4" customHeight="1">
      <c r="A98" s="39"/>
      <c r="B98" s="40"/>
      <c r="C98" s="218" t="s">
        <v>161</v>
      </c>
      <c r="D98" s="218" t="s">
        <v>142</v>
      </c>
      <c r="E98" s="219" t="s">
        <v>543</v>
      </c>
      <c r="F98" s="220" t="s">
        <v>544</v>
      </c>
      <c r="G98" s="221" t="s">
        <v>164</v>
      </c>
      <c r="H98" s="222">
        <v>2</v>
      </c>
      <c r="I98" s="223"/>
      <c r="J98" s="224">
        <f>ROUND(I98*H98,2)</f>
        <v>0</v>
      </c>
      <c r="K98" s="220" t="s">
        <v>19</v>
      </c>
      <c r="L98" s="225"/>
      <c r="M98" s="226" t="s">
        <v>19</v>
      </c>
      <c r="N98" s="227" t="s">
        <v>42</v>
      </c>
      <c r="O98" s="85"/>
      <c r="P98" s="214">
        <f>O98*H98</f>
        <v>0</v>
      </c>
      <c r="Q98" s="214">
        <v>0.00029999999999999997</v>
      </c>
      <c r="R98" s="214">
        <f>Q98*H98</f>
        <v>0.00059999999999999995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81</v>
      </c>
      <c r="AT98" s="216" t="s">
        <v>142</v>
      </c>
      <c r="AU98" s="216" t="s">
        <v>81</v>
      </c>
      <c r="AY98" s="18" t="s">
        <v>126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79</v>
      </c>
      <c r="BM98" s="216" t="s">
        <v>545</v>
      </c>
    </row>
    <row r="99" s="2" customFormat="1" ht="14.4" customHeight="1">
      <c r="A99" s="39"/>
      <c r="B99" s="40"/>
      <c r="C99" s="218" t="s">
        <v>174</v>
      </c>
      <c r="D99" s="218" t="s">
        <v>142</v>
      </c>
      <c r="E99" s="219" t="s">
        <v>546</v>
      </c>
      <c r="F99" s="220" t="s">
        <v>547</v>
      </c>
      <c r="G99" s="221" t="s">
        <v>294</v>
      </c>
      <c r="H99" s="222">
        <v>30</v>
      </c>
      <c r="I99" s="223"/>
      <c r="J99" s="224">
        <f>ROUND(I99*H99,2)</f>
        <v>0</v>
      </c>
      <c r="K99" s="220" t="s">
        <v>19</v>
      </c>
      <c r="L99" s="225"/>
      <c r="M99" s="226" t="s">
        <v>19</v>
      </c>
      <c r="N99" s="227" t="s">
        <v>42</v>
      </c>
      <c r="O99" s="85"/>
      <c r="P99" s="214">
        <f>O99*H99</f>
        <v>0</v>
      </c>
      <c r="Q99" s="214">
        <v>0.00029999999999999997</v>
      </c>
      <c r="R99" s="214">
        <f>Q99*H99</f>
        <v>0.0089999999999999993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81</v>
      </c>
      <c r="AT99" s="216" t="s">
        <v>142</v>
      </c>
      <c r="AU99" s="216" t="s">
        <v>81</v>
      </c>
      <c r="AY99" s="18" t="s">
        <v>126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79</v>
      </c>
      <c r="BM99" s="216" t="s">
        <v>548</v>
      </c>
    </row>
    <row r="100" s="2" customFormat="1" ht="14.4" customHeight="1">
      <c r="A100" s="39"/>
      <c r="B100" s="40"/>
      <c r="C100" s="218" t="s">
        <v>187</v>
      </c>
      <c r="D100" s="218" t="s">
        <v>142</v>
      </c>
      <c r="E100" s="219" t="s">
        <v>549</v>
      </c>
      <c r="F100" s="220" t="s">
        <v>550</v>
      </c>
      <c r="G100" s="221" t="s">
        <v>294</v>
      </c>
      <c r="H100" s="222">
        <v>1</v>
      </c>
      <c r="I100" s="223"/>
      <c r="J100" s="224">
        <f>ROUND(I100*H100,2)</f>
        <v>0</v>
      </c>
      <c r="K100" s="220" t="s">
        <v>253</v>
      </c>
      <c r="L100" s="225"/>
      <c r="M100" s="226" t="s">
        <v>19</v>
      </c>
      <c r="N100" s="227" t="s">
        <v>42</v>
      </c>
      <c r="O100" s="85"/>
      <c r="P100" s="214">
        <f>O100*H100</f>
        <v>0</v>
      </c>
      <c r="Q100" s="214">
        <v>0.00029</v>
      </c>
      <c r="R100" s="214">
        <f>Q100*H100</f>
        <v>0.00029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376</v>
      </c>
      <c r="AT100" s="216" t="s">
        <v>142</v>
      </c>
      <c r="AU100" s="216" t="s">
        <v>81</v>
      </c>
      <c r="AY100" s="18" t="s">
        <v>126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133</v>
      </c>
      <c r="BM100" s="216" t="s">
        <v>551</v>
      </c>
    </row>
    <row r="101" s="2" customFormat="1" ht="14.4" customHeight="1">
      <c r="A101" s="39"/>
      <c r="B101" s="40"/>
      <c r="C101" s="218" t="s">
        <v>199</v>
      </c>
      <c r="D101" s="218" t="s">
        <v>142</v>
      </c>
      <c r="E101" s="219" t="s">
        <v>552</v>
      </c>
      <c r="F101" s="220" t="s">
        <v>553</v>
      </c>
      <c r="G101" s="221" t="s">
        <v>164</v>
      </c>
      <c r="H101" s="222">
        <v>1</v>
      </c>
      <c r="I101" s="223"/>
      <c r="J101" s="224">
        <f>ROUND(I101*H101,2)</f>
        <v>0</v>
      </c>
      <c r="K101" s="220" t="s">
        <v>19</v>
      </c>
      <c r="L101" s="225"/>
      <c r="M101" s="226" t="s">
        <v>19</v>
      </c>
      <c r="N101" s="227" t="s">
        <v>42</v>
      </c>
      <c r="O101" s="85"/>
      <c r="P101" s="214">
        <f>O101*H101</f>
        <v>0</v>
      </c>
      <c r="Q101" s="214">
        <v>0.00029999999999999997</v>
      </c>
      <c r="R101" s="214">
        <f>Q101*H101</f>
        <v>0.00029999999999999997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81</v>
      </c>
      <c r="AT101" s="216" t="s">
        <v>142</v>
      </c>
      <c r="AU101" s="216" t="s">
        <v>81</v>
      </c>
      <c r="AY101" s="18" t="s">
        <v>126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79</v>
      </c>
      <c r="BM101" s="216" t="s">
        <v>554</v>
      </c>
    </row>
    <row r="102" s="2" customFormat="1" ht="14.4" customHeight="1">
      <c r="A102" s="39"/>
      <c r="B102" s="40"/>
      <c r="C102" s="218" t="s">
        <v>8</v>
      </c>
      <c r="D102" s="218" t="s">
        <v>142</v>
      </c>
      <c r="E102" s="219" t="s">
        <v>555</v>
      </c>
      <c r="F102" s="220" t="s">
        <v>556</v>
      </c>
      <c r="G102" s="221" t="s">
        <v>164</v>
      </c>
      <c r="H102" s="222">
        <v>1</v>
      </c>
      <c r="I102" s="223"/>
      <c r="J102" s="224">
        <f>ROUND(I102*H102,2)</f>
        <v>0</v>
      </c>
      <c r="K102" s="220" t="s">
        <v>304</v>
      </c>
      <c r="L102" s="225"/>
      <c r="M102" s="226" t="s">
        <v>19</v>
      </c>
      <c r="N102" s="227" t="s">
        <v>42</v>
      </c>
      <c r="O102" s="85"/>
      <c r="P102" s="214">
        <f>O102*H102</f>
        <v>0</v>
      </c>
      <c r="Q102" s="214">
        <v>0.00050000000000000001</v>
      </c>
      <c r="R102" s="214">
        <f>Q102*H102</f>
        <v>0.00050000000000000001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81</v>
      </c>
      <c r="AT102" s="216" t="s">
        <v>142</v>
      </c>
      <c r="AU102" s="216" t="s">
        <v>81</v>
      </c>
      <c r="AY102" s="18" t="s">
        <v>126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79</v>
      </c>
      <c r="BM102" s="216" t="s">
        <v>557</v>
      </c>
    </row>
    <row r="103" s="2" customFormat="1" ht="14.4" customHeight="1">
      <c r="A103" s="39"/>
      <c r="B103" s="40"/>
      <c r="C103" s="218" t="s">
        <v>211</v>
      </c>
      <c r="D103" s="218" t="s">
        <v>142</v>
      </c>
      <c r="E103" s="219" t="s">
        <v>558</v>
      </c>
      <c r="F103" s="220" t="s">
        <v>559</v>
      </c>
      <c r="G103" s="221" t="s">
        <v>164</v>
      </c>
      <c r="H103" s="222">
        <v>15</v>
      </c>
      <c r="I103" s="223"/>
      <c r="J103" s="224">
        <f>ROUND(I103*H103,2)</f>
        <v>0</v>
      </c>
      <c r="K103" s="220" t="s">
        <v>19</v>
      </c>
      <c r="L103" s="225"/>
      <c r="M103" s="226" t="s">
        <v>19</v>
      </c>
      <c r="N103" s="227" t="s">
        <v>42</v>
      </c>
      <c r="O103" s="85"/>
      <c r="P103" s="214">
        <f>O103*H103</f>
        <v>0</v>
      </c>
      <c r="Q103" s="214">
        <v>0.00029999999999999997</v>
      </c>
      <c r="R103" s="214">
        <f>Q103*H103</f>
        <v>0.0044999999999999997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81</v>
      </c>
      <c r="AT103" s="216" t="s">
        <v>142</v>
      </c>
      <c r="AU103" s="216" t="s">
        <v>81</v>
      </c>
      <c r="AY103" s="18" t="s">
        <v>126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79</v>
      </c>
      <c r="BM103" s="216" t="s">
        <v>560</v>
      </c>
    </row>
    <row r="104" s="2" customFormat="1" ht="14.4" customHeight="1">
      <c r="A104" s="39"/>
      <c r="B104" s="40"/>
      <c r="C104" s="218" t="s">
        <v>133</v>
      </c>
      <c r="D104" s="218" t="s">
        <v>142</v>
      </c>
      <c r="E104" s="219" t="s">
        <v>561</v>
      </c>
      <c r="F104" s="220" t="s">
        <v>562</v>
      </c>
      <c r="G104" s="221" t="s">
        <v>164</v>
      </c>
      <c r="H104" s="222">
        <v>119</v>
      </c>
      <c r="I104" s="223"/>
      <c r="J104" s="224">
        <f>ROUND(I104*H104,2)</f>
        <v>0</v>
      </c>
      <c r="K104" s="220" t="s">
        <v>19</v>
      </c>
      <c r="L104" s="225"/>
      <c r="M104" s="226" t="s">
        <v>19</v>
      </c>
      <c r="N104" s="227" t="s">
        <v>42</v>
      </c>
      <c r="O104" s="85"/>
      <c r="P104" s="214">
        <f>O104*H104</f>
        <v>0</v>
      </c>
      <c r="Q104" s="214">
        <v>0.00029999999999999997</v>
      </c>
      <c r="R104" s="214">
        <f>Q104*H104</f>
        <v>0.035699999999999996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81</v>
      </c>
      <c r="AT104" s="216" t="s">
        <v>142</v>
      </c>
      <c r="AU104" s="216" t="s">
        <v>81</v>
      </c>
      <c r="AY104" s="18" t="s">
        <v>126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79</v>
      </c>
      <c r="BM104" s="216" t="s">
        <v>563</v>
      </c>
    </row>
    <row r="105" s="2" customFormat="1" ht="14.4" customHeight="1">
      <c r="A105" s="39"/>
      <c r="B105" s="40"/>
      <c r="C105" s="218" t="s">
        <v>218</v>
      </c>
      <c r="D105" s="218" t="s">
        <v>142</v>
      </c>
      <c r="E105" s="219" t="s">
        <v>564</v>
      </c>
      <c r="F105" s="220" t="s">
        <v>565</v>
      </c>
      <c r="G105" s="221" t="s">
        <v>164</v>
      </c>
      <c r="H105" s="222">
        <v>15</v>
      </c>
      <c r="I105" s="223"/>
      <c r="J105" s="224">
        <f>ROUND(I105*H105,2)</f>
        <v>0</v>
      </c>
      <c r="K105" s="220" t="s">
        <v>19</v>
      </c>
      <c r="L105" s="225"/>
      <c r="M105" s="226" t="s">
        <v>19</v>
      </c>
      <c r="N105" s="227" t="s">
        <v>42</v>
      </c>
      <c r="O105" s="85"/>
      <c r="P105" s="214">
        <f>O105*H105</f>
        <v>0</v>
      </c>
      <c r="Q105" s="214">
        <v>0.00029999999999999997</v>
      </c>
      <c r="R105" s="214">
        <f>Q105*H105</f>
        <v>0.0044999999999999997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81</v>
      </c>
      <c r="AT105" s="216" t="s">
        <v>142</v>
      </c>
      <c r="AU105" s="216" t="s">
        <v>81</v>
      </c>
      <c r="AY105" s="18" t="s">
        <v>126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79</v>
      </c>
      <c r="BM105" s="216" t="s">
        <v>566</v>
      </c>
    </row>
    <row r="106" s="2" customFormat="1" ht="14.4" customHeight="1">
      <c r="A106" s="39"/>
      <c r="B106" s="40"/>
      <c r="C106" s="218" t="s">
        <v>322</v>
      </c>
      <c r="D106" s="218" t="s">
        <v>142</v>
      </c>
      <c r="E106" s="219" t="s">
        <v>567</v>
      </c>
      <c r="F106" s="220" t="s">
        <v>568</v>
      </c>
      <c r="G106" s="221" t="s">
        <v>164</v>
      </c>
      <c r="H106" s="222">
        <v>119</v>
      </c>
      <c r="I106" s="223"/>
      <c r="J106" s="224">
        <f>ROUND(I106*H106,2)</f>
        <v>0</v>
      </c>
      <c r="K106" s="220" t="s">
        <v>19</v>
      </c>
      <c r="L106" s="225"/>
      <c r="M106" s="226" t="s">
        <v>19</v>
      </c>
      <c r="N106" s="227" t="s">
        <v>42</v>
      </c>
      <c r="O106" s="85"/>
      <c r="P106" s="214">
        <f>O106*H106</f>
        <v>0</v>
      </c>
      <c r="Q106" s="214">
        <v>0.00029999999999999997</v>
      </c>
      <c r="R106" s="214">
        <f>Q106*H106</f>
        <v>0.035699999999999996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81</v>
      </c>
      <c r="AT106" s="216" t="s">
        <v>142</v>
      </c>
      <c r="AU106" s="216" t="s">
        <v>81</v>
      </c>
      <c r="AY106" s="18" t="s">
        <v>126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79</v>
      </c>
      <c r="BM106" s="216" t="s">
        <v>569</v>
      </c>
    </row>
    <row r="107" s="2" customFormat="1" ht="14.4" customHeight="1">
      <c r="A107" s="39"/>
      <c r="B107" s="40"/>
      <c r="C107" s="218" t="s">
        <v>350</v>
      </c>
      <c r="D107" s="218" t="s">
        <v>142</v>
      </c>
      <c r="E107" s="219" t="s">
        <v>570</v>
      </c>
      <c r="F107" s="220" t="s">
        <v>571</v>
      </c>
      <c r="G107" s="221" t="s">
        <v>164</v>
      </c>
      <c r="H107" s="222">
        <v>268</v>
      </c>
      <c r="I107" s="223"/>
      <c r="J107" s="224">
        <f>ROUND(I107*H107,2)</f>
        <v>0</v>
      </c>
      <c r="K107" s="220" t="s">
        <v>19</v>
      </c>
      <c r="L107" s="225"/>
      <c r="M107" s="226" t="s">
        <v>19</v>
      </c>
      <c r="N107" s="227" t="s">
        <v>42</v>
      </c>
      <c r="O107" s="85"/>
      <c r="P107" s="214">
        <f>O107*H107</f>
        <v>0</v>
      </c>
      <c r="Q107" s="214">
        <v>0.00029999999999999997</v>
      </c>
      <c r="R107" s="214">
        <f>Q107*H107</f>
        <v>0.080399999999999999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81</v>
      </c>
      <c r="AT107" s="216" t="s">
        <v>142</v>
      </c>
      <c r="AU107" s="216" t="s">
        <v>81</v>
      </c>
      <c r="AY107" s="18" t="s">
        <v>126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79</v>
      </c>
      <c r="BM107" s="216" t="s">
        <v>572</v>
      </c>
    </row>
    <row r="108" s="2" customFormat="1" ht="14.4" customHeight="1">
      <c r="A108" s="39"/>
      <c r="B108" s="40"/>
      <c r="C108" s="218" t="s">
        <v>326</v>
      </c>
      <c r="D108" s="218" t="s">
        <v>142</v>
      </c>
      <c r="E108" s="219" t="s">
        <v>573</v>
      </c>
      <c r="F108" s="220" t="s">
        <v>574</v>
      </c>
      <c r="G108" s="221" t="s">
        <v>149</v>
      </c>
      <c r="H108" s="222">
        <v>15</v>
      </c>
      <c r="I108" s="223"/>
      <c r="J108" s="224">
        <f>ROUND(I108*H108,2)</f>
        <v>0</v>
      </c>
      <c r="K108" s="220" t="s">
        <v>19</v>
      </c>
      <c r="L108" s="225"/>
      <c r="M108" s="226" t="s">
        <v>19</v>
      </c>
      <c r="N108" s="227" t="s">
        <v>42</v>
      </c>
      <c r="O108" s="85"/>
      <c r="P108" s="214">
        <f>O108*H108</f>
        <v>0</v>
      </c>
      <c r="Q108" s="214">
        <v>0.00029999999999999997</v>
      </c>
      <c r="R108" s="214">
        <f>Q108*H108</f>
        <v>0.0044999999999999997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81</v>
      </c>
      <c r="AT108" s="216" t="s">
        <v>142</v>
      </c>
      <c r="AU108" s="216" t="s">
        <v>81</v>
      </c>
      <c r="AY108" s="18" t="s">
        <v>126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79</v>
      </c>
      <c r="BM108" s="216" t="s">
        <v>575</v>
      </c>
    </row>
    <row r="109" s="2" customFormat="1" ht="14.4" customHeight="1">
      <c r="A109" s="39"/>
      <c r="B109" s="40"/>
      <c r="C109" s="218" t="s">
        <v>7</v>
      </c>
      <c r="D109" s="218" t="s">
        <v>142</v>
      </c>
      <c r="E109" s="219" t="s">
        <v>576</v>
      </c>
      <c r="F109" s="220" t="s">
        <v>577</v>
      </c>
      <c r="G109" s="221" t="s">
        <v>181</v>
      </c>
      <c r="H109" s="222">
        <v>0.10000000000000001</v>
      </c>
      <c r="I109" s="223"/>
      <c r="J109" s="224">
        <f>ROUND(I109*H109,2)</f>
        <v>0</v>
      </c>
      <c r="K109" s="220" t="s">
        <v>304</v>
      </c>
      <c r="L109" s="225"/>
      <c r="M109" s="226" t="s">
        <v>19</v>
      </c>
      <c r="N109" s="227" t="s">
        <v>42</v>
      </c>
      <c r="O109" s="85"/>
      <c r="P109" s="214">
        <f>O109*H109</f>
        <v>0</v>
      </c>
      <c r="Q109" s="214">
        <v>1</v>
      </c>
      <c r="R109" s="214">
        <f>Q109*H109</f>
        <v>0.10000000000000001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81</v>
      </c>
      <c r="AT109" s="216" t="s">
        <v>142</v>
      </c>
      <c r="AU109" s="216" t="s">
        <v>81</v>
      </c>
      <c r="AY109" s="18" t="s">
        <v>126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79</v>
      </c>
      <c r="BM109" s="216" t="s">
        <v>578</v>
      </c>
    </row>
    <row r="110" s="2" customFormat="1" ht="14.4" customHeight="1">
      <c r="A110" s="39"/>
      <c r="B110" s="40"/>
      <c r="C110" s="218" t="s">
        <v>346</v>
      </c>
      <c r="D110" s="218" t="s">
        <v>142</v>
      </c>
      <c r="E110" s="219" t="s">
        <v>579</v>
      </c>
      <c r="F110" s="220" t="s">
        <v>580</v>
      </c>
      <c r="G110" s="221" t="s">
        <v>181</v>
      </c>
      <c r="H110" s="222">
        <v>0.041000000000000002</v>
      </c>
      <c r="I110" s="223"/>
      <c r="J110" s="224">
        <f>ROUND(I110*H110,2)</f>
        <v>0</v>
      </c>
      <c r="K110" s="220" t="s">
        <v>304</v>
      </c>
      <c r="L110" s="225"/>
      <c r="M110" s="226" t="s">
        <v>19</v>
      </c>
      <c r="N110" s="227" t="s">
        <v>42</v>
      </c>
      <c r="O110" s="85"/>
      <c r="P110" s="214">
        <f>O110*H110</f>
        <v>0</v>
      </c>
      <c r="Q110" s="214">
        <v>1</v>
      </c>
      <c r="R110" s="214">
        <f>Q110*H110</f>
        <v>0.041000000000000002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81</v>
      </c>
      <c r="AT110" s="216" t="s">
        <v>142</v>
      </c>
      <c r="AU110" s="216" t="s">
        <v>81</v>
      </c>
      <c r="AY110" s="18" t="s">
        <v>126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79</v>
      </c>
      <c r="BM110" s="216" t="s">
        <v>581</v>
      </c>
    </row>
    <row r="111" s="2" customFormat="1" ht="14.4" customHeight="1">
      <c r="A111" s="39"/>
      <c r="B111" s="40"/>
      <c r="C111" s="205" t="s">
        <v>338</v>
      </c>
      <c r="D111" s="205" t="s">
        <v>129</v>
      </c>
      <c r="E111" s="206" t="s">
        <v>582</v>
      </c>
      <c r="F111" s="207" t="s">
        <v>583</v>
      </c>
      <c r="G111" s="208" t="s">
        <v>584</v>
      </c>
      <c r="H111" s="209">
        <v>1</v>
      </c>
      <c r="I111" s="210"/>
      <c r="J111" s="211">
        <f>ROUND(I111*H111,2)</f>
        <v>0</v>
      </c>
      <c r="K111" s="207" t="s">
        <v>304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79</v>
      </c>
      <c r="AT111" s="216" t="s">
        <v>129</v>
      </c>
      <c r="AU111" s="216" t="s">
        <v>81</v>
      </c>
      <c r="AY111" s="18" t="s">
        <v>126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79</v>
      </c>
      <c r="BM111" s="216" t="s">
        <v>585</v>
      </c>
    </row>
    <row r="112" s="2" customFormat="1" ht="14.4" customHeight="1">
      <c r="A112" s="39"/>
      <c r="B112" s="40"/>
      <c r="C112" s="205" t="s">
        <v>357</v>
      </c>
      <c r="D112" s="205" t="s">
        <v>129</v>
      </c>
      <c r="E112" s="206" t="s">
        <v>586</v>
      </c>
      <c r="F112" s="207" t="s">
        <v>587</v>
      </c>
      <c r="G112" s="208" t="s">
        <v>294</v>
      </c>
      <c r="H112" s="209">
        <v>155</v>
      </c>
      <c r="I112" s="210"/>
      <c r="J112" s="211">
        <f>ROUND(I112*H112,2)</f>
        <v>0</v>
      </c>
      <c r="K112" s="207" t="s">
        <v>304</v>
      </c>
      <c r="L112" s="45"/>
      <c r="M112" s="212" t="s">
        <v>19</v>
      </c>
      <c r="N112" s="213" t="s">
        <v>42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79</v>
      </c>
      <c r="AT112" s="216" t="s">
        <v>129</v>
      </c>
      <c r="AU112" s="216" t="s">
        <v>81</v>
      </c>
      <c r="AY112" s="18" t="s">
        <v>126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79</v>
      </c>
      <c r="BM112" s="216" t="s">
        <v>588</v>
      </c>
    </row>
    <row r="113" s="2" customFormat="1" ht="14.4" customHeight="1">
      <c r="A113" s="39"/>
      <c r="B113" s="40"/>
      <c r="C113" s="205" t="s">
        <v>342</v>
      </c>
      <c r="D113" s="205" t="s">
        <v>129</v>
      </c>
      <c r="E113" s="206" t="s">
        <v>589</v>
      </c>
      <c r="F113" s="207" t="s">
        <v>590</v>
      </c>
      <c r="G113" s="208" t="s">
        <v>132</v>
      </c>
      <c r="H113" s="209">
        <v>17</v>
      </c>
      <c r="I113" s="210"/>
      <c r="J113" s="211">
        <f>ROUND(I113*H113,2)</f>
        <v>0</v>
      </c>
      <c r="K113" s="207" t="s">
        <v>19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133</v>
      </c>
      <c r="AT113" s="216" t="s">
        <v>129</v>
      </c>
      <c r="AU113" s="216" t="s">
        <v>81</v>
      </c>
      <c r="AY113" s="18" t="s">
        <v>126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133</v>
      </c>
      <c r="BM113" s="216" t="s">
        <v>591</v>
      </c>
    </row>
    <row r="114" s="2" customFormat="1" ht="24.15" customHeight="1">
      <c r="A114" s="39"/>
      <c r="B114" s="40"/>
      <c r="C114" s="205" t="s">
        <v>372</v>
      </c>
      <c r="D114" s="205" t="s">
        <v>129</v>
      </c>
      <c r="E114" s="206" t="s">
        <v>592</v>
      </c>
      <c r="F114" s="207" t="s">
        <v>593</v>
      </c>
      <c r="G114" s="208" t="s">
        <v>164</v>
      </c>
      <c r="H114" s="209">
        <v>1</v>
      </c>
      <c r="I114" s="210"/>
      <c r="J114" s="211">
        <f>ROUND(I114*H114,2)</f>
        <v>0</v>
      </c>
      <c r="K114" s="207" t="s">
        <v>304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79</v>
      </c>
      <c r="AT114" s="216" t="s">
        <v>129</v>
      </c>
      <c r="AU114" s="216" t="s">
        <v>81</v>
      </c>
      <c r="AY114" s="18" t="s">
        <v>126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79</v>
      </c>
      <c r="BM114" s="216" t="s">
        <v>594</v>
      </c>
    </row>
    <row r="115" s="2" customFormat="1" ht="24.15" customHeight="1">
      <c r="A115" s="39"/>
      <c r="B115" s="40"/>
      <c r="C115" s="205" t="s">
        <v>376</v>
      </c>
      <c r="D115" s="205" t="s">
        <v>129</v>
      </c>
      <c r="E115" s="206" t="s">
        <v>595</v>
      </c>
      <c r="F115" s="207" t="s">
        <v>596</v>
      </c>
      <c r="G115" s="208" t="s">
        <v>164</v>
      </c>
      <c r="H115" s="209">
        <v>10</v>
      </c>
      <c r="I115" s="210"/>
      <c r="J115" s="211">
        <f>ROUND(I115*H115,2)</f>
        <v>0</v>
      </c>
      <c r="K115" s="207" t="s">
        <v>304</v>
      </c>
      <c r="L115" s="45"/>
      <c r="M115" s="264" t="s">
        <v>19</v>
      </c>
      <c r="N115" s="265" t="s">
        <v>42</v>
      </c>
      <c r="O115" s="266"/>
      <c r="P115" s="267">
        <f>O115*H115</f>
        <v>0</v>
      </c>
      <c r="Q115" s="267">
        <v>0</v>
      </c>
      <c r="R115" s="267">
        <f>Q115*H115</f>
        <v>0</v>
      </c>
      <c r="S115" s="267">
        <v>0</v>
      </c>
      <c r="T115" s="268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79</v>
      </c>
      <c r="AT115" s="216" t="s">
        <v>129</v>
      </c>
      <c r="AU115" s="216" t="s">
        <v>81</v>
      </c>
      <c r="AY115" s="18" t="s">
        <v>126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79</v>
      </c>
      <c r="BM115" s="216" t="s">
        <v>597</v>
      </c>
    </row>
    <row r="116" s="2" customFormat="1" ht="6.96" customHeight="1">
      <c r="A116" s="39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45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sheetProtection sheet="1" autoFilter="0" formatColumns="0" formatRows="0" objects="1" scenarios="1" spinCount="100000" saltValue="9yn4dstDUQ516OFqFDa/EDnx709SlO7SvtzB19zmwYdqZzGh54MYIud98cF5q6l0C87AmmWQOwyUI1ZwF7aFwQ==" hashValue="vViWRICbSRy0N9tZjKX4c/akcB0H0zCvhJusjm/ArTajBKkZfYFp1M8IEPHEOuHFqCiDIlE0ySXVn5VSpoxrWg==" algorithmName="SHA-512" password="CC35"/>
  <autoFilter ref="C80:K11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95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Pracovní lávky vozovna Poruba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96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598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14. 4. 2020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Dopravní podnik Ostrava, a. s.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PROJEKT HTL s.r.o.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ROUND((SUM(BE86:BE177)),  2)</f>
        <v>0</v>
      </c>
      <c r="G33" s="39"/>
      <c r="H33" s="39"/>
      <c r="I33" s="149">
        <v>0.20999999999999999</v>
      </c>
      <c r="J33" s="148">
        <f>ROUND(((SUM(BE86:BE177))*I33),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ROUND((SUM(BF86:BF177)),  2)</f>
        <v>0</v>
      </c>
      <c r="G34" s="39"/>
      <c r="H34" s="39"/>
      <c r="I34" s="149">
        <v>0.14999999999999999</v>
      </c>
      <c r="J34" s="148">
        <f>ROUND(((SUM(BF86:BF177))*I34),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ROUND((SUM(BG86:BG177)),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ROUND((SUM(BH86:BH177)),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ROUND((SUM(BI86:BI177)),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Pracovní lávky vozovna Poruba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96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05 - SO01 Úprava trakčního vedení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14. 4. 2020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Dopravní podnik Ostrava, a. s.</v>
      </c>
      <c r="G54" s="41"/>
      <c r="H54" s="41"/>
      <c r="I54" s="33" t="s">
        <v>31</v>
      </c>
      <c r="J54" s="37" t="str">
        <f>E21</f>
        <v>PROJEKT HTL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99</v>
      </c>
      <c r="D57" s="163"/>
      <c r="E57" s="163"/>
      <c r="F57" s="163"/>
      <c r="G57" s="163"/>
      <c r="H57" s="163"/>
      <c r="I57" s="163"/>
      <c r="J57" s="164" t="s">
        <v>100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101</v>
      </c>
    </row>
    <row r="60" s="9" customFormat="1" ht="24.96" customHeight="1">
      <c r="A60" s="9"/>
      <c r="B60" s="166"/>
      <c r="C60" s="167"/>
      <c r="D60" s="168" t="s">
        <v>599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600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601</v>
      </c>
      <c r="E62" s="175"/>
      <c r="F62" s="175"/>
      <c r="G62" s="175"/>
      <c r="H62" s="175"/>
      <c r="I62" s="175"/>
      <c r="J62" s="176">
        <f>J93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602</v>
      </c>
      <c r="E63" s="175"/>
      <c r="F63" s="175"/>
      <c r="G63" s="175"/>
      <c r="H63" s="175"/>
      <c r="I63" s="175"/>
      <c r="J63" s="176">
        <f>J138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603</v>
      </c>
      <c r="E64" s="175"/>
      <c r="F64" s="175"/>
      <c r="G64" s="175"/>
      <c r="H64" s="175"/>
      <c r="I64" s="175"/>
      <c r="J64" s="176">
        <f>J159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604</v>
      </c>
      <c r="E65" s="175"/>
      <c r="F65" s="175"/>
      <c r="G65" s="175"/>
      <c r="H65" s="175"/>
      <c r="I65" s="175"/>
      <c r="J65" s="176">
        <f>J162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6"/>
      <c r="C66" s="167"/>
      <c r="D66" s="168" t="s">
        <v>224</v>
      </c>
      <c r="E66" s="169"/>
      <c r="F66" s="169"/>
      <c r="G66" s="169"/>
      <c r="H66" s="169"/>
      <c r="I66" s="169"/>
      <c r="J66" s="170">
        <f>J175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111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Pracovní lávky vozovna Poruba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05 - SO01 Úprava trakčního vedení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 xml:space="preserve"> </v>
      </c>
      <c r="G80" s="41"/>
      <c r="H80" s="41"/>
      <c r="I80" s="33" t="s">
        <v>23</v>
      </c>
      <c r="J80" s="73" t="str">
        <f>IF(J12="","",J12)</f>
        <v>14. 4. 2020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Dopravní podnik Ostrava, a. s.</v>
      </c>
      <c r="G82" s="41"/>
      <c r="H82" s="41"/>
      <c r="I82" s="33" t="s">
        <v>31</v>
      </c>
      <c r="J82" s="37" t="str">
        <f>E21</f>
        <v>PROJEKT HTL s.r.o.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41"/>
      <c r="E83" s="41"/>
      <c r="F83" s="28" t="str">
        <f>IF(E18="","",E18)</f>
        <v>Vyplň údaj</v>
      </c>
      <c r="G83" s="41"/>
      <c r="H83" s="41"/>
      <c r="I83" s="33" t="s">
        <v>34</v>
      </c>
      <c r="J83" s="37" t="str">
        <f>E24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112</v>
      </c>
      <c r="D85" s="181" t="s">
        <v>56</v>
      </c>
      <c r="E85" s="181" t="s">
        <v>52</v>
      </c>
      <c r="F85" s="181" t="s">
        <v>53</v>
      </c>
      <c r="G85" s="181" t="s">
        <v>113</v>
      </c>
      <c r="H85" s="181" t="s">
        <v>114</v>
      </c>
      <c r="I85" s="181" t="s">
        <v>115</v>
      </c>
      <c r="J85" s="181" t="s">
        <v>100</v>
      </c>
      <c r="K85" s="182" t="s">
        <v>116</v>
      </c>
      <c r="L85" s="183"/>
      <c r="M85" s="93" t="s">
        <v>19</v>
      </c>
      <c r="N85" s="94" t="s">
        <v>41</v>
      </c>
      <c r="O85" s="94" t="s">
        <v>117</v>
      </c>
      <c r="P85" s="94" t="s">
        <v>118</v>
      </c>
      <c r="Q85" s="94" t="s">
        <v>119</v>
      </c>
      <c r="R85" s="94" t="s">
        <v>120</v>
      </c>
      <c r="S85" s="94" t="s">
        <v>121</v>
      </c>
      <c r="T85" s="95" t="s">
        <v>122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123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P87+P175</f>
        <v>0</v>
      </c>
      <c r="Q86" s="97"/>
      <c r="R86" s="186">
        <f>R87+R175</f>
        <v>0</v>
      </c>
      <c r="S86" s="97"/>
      <c r="T86" s="187">
        <f>T87+T175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70</v>
      </c>
      <c r="AU86" s="18" t="s">
        <v>101</v>
      </c>
      <c r="BK86" s="188">
        <f>BK87+BK175</f>
        <v>0</v>
      </c>
    </row>
    <row r="87" s="12" customFormat="1" ht="25.92" customHeight="1">
      <c r="A87" s="12"/>
      <c r="B87" s="189"/>
      <c r="C87" s="190"/>
      <c r="D87" s="191" t="s">
        <v>70</v>
      </c>
      <c r="E87" s="192" t="s">
        <v>266</v>
      </c>
      <c r="F87" s="192" t="s">
        <v>605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P88+P93+P138+P159+P162</f>
        <v>0</v>
      </c>
      <c r="Q87" s="197"/>
      <c r="R87" s="198">
        <f>R88+R93+R138+R159+R162</f>
        <v>0</v>
      </c>
      <c r="S87" s="197"/>
      <c r="T87" s="199">
        <f>T88+T93+T138+T159+T162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81</v>
      </c>
      <c r="AT87" s="201" t="s">
        <v>70</v>
      </c>
      <c r="AU87" s="201" t="s">
        <v>71</v>
      </c>
      <c r="AY87" s="200" t="s">
        <v>126</v>
      </c>
      <c r="BK87" s="202">
        <f>BK88+BK93+BK138+BK159+BK162</f>
        <v>0</v>
      </c>
    </row>
    <row r="88" s="12" customFormat="1" ht="22.8" customHeight="1">
      <c r="A88" s="12"/>
      <c r="B88" s="189"/>
      <c r="C88" s="190"/>
      <c r="D88" s="191" t="s">
        <v>70</v>
      </c>
      <c r="E88" s="203" t="s">
        <v>362</v>
      </c>
      <c r="F88" s="203" t="s">
        <v>606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SUM(P89:P92)</f>
        <v>0</v>
      </c>
      <c r="Q88" s="197"/>
      <c r="R88" s="198">
        <f>SUM(R89:R92)</f>
        <v>0</v>
      </c>
      <c r="S88" s="197"/>
      <c r="T88" s="199">
        <f>SUM(T89:T92)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144</v>
      </c>
      <c r="AT88" s="201" t="s">
        <v>70</v>
      </c>
      <c r="AU88" s="201" t="s">
        <v>79</v>
      </c>
      <c r="AY88" s="200" t="s">
        <v>126</v>
      </c>
      <c r="BK88" s="202">
        <f>SUM(BK89:BK92)</f>
        <v>0</v>
      </c>
    </row>
    <row r="89" s="2" customFormat="1" ht="14.4" customHeight="1">
      <c r="A89" s="39"/>
      <c r="B89" s="40"/>
      <c r="C89" s="205" t="s">
        <v>79</v>
      </c>
      <c r="D89" s="205" t="s">
        <v>129</v>
      </c>
      <c r="E89" s="206" t="s">
        <v>607</v>
      </c>
      <c r="F89" s="207" t="s">
        <v>608</v>
      </c>
      <c r="G89" s="208" t="s">
        <v>294</v>
      </c>
      <c r="H89" s="209">
        <v>50</v>
      </c>
      <c r="I89" s="210"/>
      <c r="J89" s="211">
        <f>ROUND(I89*H89,2)</f>
        <v>0</v>
      </c>
      <c r="K89" s="207" t="s">
        <v>19</v>
      </c>
      <c r="L89" s="45"/>
      <c r="M89" s="212" t="s">
        <v>19</v>
      </c>
      <c r="N89" s="213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151</v>
      </c>
      <c r="AT89" s="216" t="s">
        <v>129</v>
      </c>
      <c r="AU89" s="216" t="s">
        <v>81</v>
      </c>
      <c r="AY89" s="18" t="s">
        <v>126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151</v>
      </c>
      <c r="BM89" s="216" t="s">
        <v>81</v>
      </c>
    </row>
    <row r="90" s="2" customFormat="1" ht="14.4" customHeight="1">
      <c r="A90" s="39"/>
      <c r="B90" s="40"/>
      <c r="C90" s="218" t="s">
        <v>81</v>
      </c>
      <c r="D90" s="218" t="s">
        <v>142</v>
      </c>
      <c r="E90" s="219" t="s">
        <v>609</v>
      </c>
      <c r="F90" s="220" t="s">
        <v>610</v>
      </c>
      <c r="G90" s="221" t="s">
        <v>294</v>
      </c>
      <c r="H90" s="222">
        <v>50</v>
      </c>
      <c r="I90" s="223"/>
      <c r="J90" s="224">
        <f>ROUND(I90*H90,2)</f>
        <v>0</v>
      </c>
      <c r="K90" s="220" t="s">
        <v>19</v>
      </c>
      <c r="L90" s="225"/>
      <c r="M90" s="226" t="s">
        <v>19</v>
      </c>
      <c r="N90" s="227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150</v>
      </c>
      <c r="AT90" s="216" t="s">
        <v>142</v>
      </c>
      <c r="AU90" s="216" t="s">
        <v>81</v>
      </c>
      <c r="AY90" s="18" t="s">
        <v>126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151</v>
      </c>
      <c r="BM90" s="216" t="s">
        <v>153</v>
      </c>
    </row>
    <row r="91" s="2" customFormat="1">
      <c r="A91" s="39"/>
      <c r="B91" s="40"/>
      <c r="C91" s="41"/>
      <c r="D91" s="230" t="s">
        <v>611</v>
      </c>
      <c r="E91" s="41"/>
      <c r="F91" s="269" t="s">
        <v>612</v>
      </c>
      <c r="G91" s="41"/>
      <c r="H91" s="41"/>
      <c r="I91" s="270"/>
      <c r="J91" s="41"/>
      <c r="K91" s="41"/>
      <c r="L91" s="45"/>
      <c r="M91" s="271"/>
      <c r="N91" s="27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611</v>
      </c>
      <c r="AU91" s="18" t="s">
        <v>81</v>
      </c>
    </row>
    <row r="92" s="2" customFormat="1" ht="14.4" customHeight="1">
      <c r="A92" s="39"/>
      <c r="B92" s="40"/>
      <c r="C92" s="218" t="s">
        <v>144</v>
      </c>
      <c r="D92" s="218" t="s">
        <v>142</v>
      </c>
      <c r="E92" s="219" t="s">
        <v>613</v>
      </c>
      <c r="F92" s="220" t="s">
        <v>614</v>
      </c>
      <c r="G92" s="221" t="s">
        <v>164</v>
      </c>
      <c r="H92" s="222">
        <v>100</v>
      </c>
      <c r="I92" s="223"/>
      <c r="J92" s="224">
        <f>ROUND(I92*H92,2)</f>
        <v>0</v>
      </c>
      <c r="K92" s="220" t="s">
        <v>19</v>
      </c>
      <c r="L92" s="225"/>
      <c r="M92" s="226" t="s">
        <v>19</v>
      </c>
      <c r="N92" s="227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150</v>
      </c>
      <c r="AT92" s="216" t="s">
        <v>142</v>
      </c>
      <c r="AU92" s="216" t="s">
        <v>81</v>
      </c>
      <c r="AY92" s="18" t="s">
        <v>126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151</v>
      </c>
      <c r="BM92" s="216" t="s">
        <v>239</v>
      </c>
    </row>
    <row r="93" s="12" customFormat="1" ht="22.8" customHeight="1">
      <c r="A93" s="12"/>
      <c r="B93" s="189"/>
      <c r="C93" s="190"/>
      <c r="D93" s="191" t="s">
        <v>70</v>
      </c>
      <c r="E93" s="203" t="s">
        <v>615</v>
      </c>
      <c r="F93" s="203" t="s">
        <v>616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SUM(P94:P137)</f>
        <v>0</v>
      </c>
      <c r="Q93" s="197"/>
      <c r="R93" s="198">
        <f>SUM(R94:R137)</f>
        <v>0</v>
      </c>
      <c r="S93" s="197"/>
      <c r="T93" s="199">
        <f>SUM(T94:T137)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79</v>
      </c>
      <c r="AT93" s="201" t="s">
        <v>70</v>
      </c>
      <c r="AU93" s="201" t="s">
        <v>79</v>
      </c>
      <c r="AY93" s="200" t="s">
        <v>126</v>
      </c>
      <c r="BK93" s="202">
        <f>SUM(BK94:BK137)</f>
        <v>0</v>
      </c>
    </row>
    <row r="94" s="2" customFormat="1" ht="14.4" customHeight="1">
      <c r="A94" s="39"/>
      <c r="B94" s="40"/>
      <c r="C94" s="218" t="s">
        <v>153</v>
      </c>
      <c r="D94" s="218" t="s">
        <v>142</v>
      </c>
      <c r="E94" s="219" t="s">
        <v>617</v>
      </c>
      <c r="F94" s="220" t="s">
        <v>618</v>
      </c>
      <c r="G94" s="221" t="s">
        <v>391</v>
      </c>
      <c r="H94" s="222">
        <v>4</v>
      </c>
      <c r="I94" s="223"/>
      <c r="J94" s="224">
        <f>ROUND(I94*H94,2)</f>
        <v>0</v>
      </c>
      <c r="K94" s="220" t="s">
        <v>19</v>
      </c>
      <c r="L94" s="225"/>
      <c r="M94" s="226" t="s">
        <v>19</v>
      </c>
      <c r="N94" s="227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178</v>
      </c>
      <c r="AT94" s="216" t="s">
        <v>142</v>
      </c>
      <c r="AU94" s="216" t="s">
        <v>81</v>
      </c>
      <c r="AY94" s="18" t="s">
        <v>126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153</v>
      </c>
      <c r="BM94" s="216" t="s">
        <v>178</v>
      </c>
    </row>
    <row r="95" s="2" customFormat="1" ht="14.4" customHeight="1">
      <c r="A95" s="39"/>
      <c r="B95" s="40"/>
      <c r="C95" s="218" t="s">
        <v>157</v>
      </c>
      <c r="D95" s="218" t="s">
        <v>142</v>
      </c>
      <c r="E95" s="219" t="s">
        <v>619</v>
      </c>
      <c r="F95" s="220" t="s">
        <v>620</v>
      </c>
      <c r="G95" s="221" t="s">
        <v>391</v>
      </c>
      <c r="H95" s="222">
        <v>4</v>
      </c>
      <c r="I95" s="223"/>
      <c r="J95" s="224">
        <f>ROUND(I95*H95,2)</f>
        <v>0</v>
      </c>
      <c r="K95" s="220" t="s">
        <v>19</v>
      </c>
      <c r="L95" s="225"/>
      <c r="M95" s="226" t="s">
        <v>19</v>
      </c>
      <c r="N95" s="227" t="s">
        <v>42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178</v>
      </c>
      <c r="AT95" s="216" t="s">
        <v>142</v>
      </c>
      <c r="AU95" s="216" t="s">
        <v>81</v>
      </c>
      <c r="AY95" s="18" t="s">
        <v>126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153</v>
      </c>
      <c r="BM95" s="216" t="s">
        <v>170</v>
      </c>
    </row>
    <row r="96" s="2" customFormat="1">
      <c r="A96" s="39"/>
      <c r="B96" s="40"/>
      <c r="C96" s="41"/>
      <c r="D96" s="230" t="s">
        <v>611</v>
      </c>
      <c r="E96" s="41"/>
      <c r="F96" s="269" t="s">
        <v>621</v>
      </c>
      <c r="G96" s="41"/>
      <c r="H96" s="41"/>
      <c r="I96" s="270"/>
      <c r="J96" s="41"/>
      <c r="K96" s="41"/>
      <c r="L96" s="45"/>
      <c r="M96" s="271"/>
      <c r="N96" s="27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611</v>
      </c>
      <c r="AU96" s="18" t="s">
        <v>81</v>
      </c>
    </row>
    <row r="97" s="2" customFormat="1" ht="14.4" customHeight="1">
      <c r="A97" s="39"/>
      <c r="B97" s="40"/>
      <c r="C97" s="218" t="s">
        <v>239</v>
      </c>
      <c r="D97" s="218" t="s">
        <v>142</v>
      </c>
      <c r="E97" s="219" t="s">
        <v>622</v>
      </c>
      <c r="F97" s="220" t="s">
        <v>623</v>
      </c>
      <c r="G97" s="221" t="s">
        <v>391</v>
      </c>
      <c r="H97" s="222">
        <v>1</v>
      </c>
      <c r="I97" s="223"/>
      <c r="J97" s="224">
        <f>ROUND(I97*H97,2)</f>
        <v>0</v>
      </c>
      <c r="K97" s="220" t="s">
        <v>19</v>
      </c>
      <c r="L97" s="225"/>
      <c r="M97" s="226" t="s">
        <v>19</v>
      </c>
      <c r="N97" s="227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178</v>
      </c>
      <c r="AT97" s="216" t="s">
        <v>142</v>
      </c>
      <c r="AU97" s="216" t="s">
        <v>81</v>
      </c>
      <c r="AY97" s="18" t="s">
        <v>126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153</v>
      </c>
      <c r="BM97" s="216" t="s">
        <v>161</v>
      </c>
    </row>
    <row r="98" s="2" customFormat="1">
      <c r="A98" s="39"/>
      <c r="B98" s="40"/>
      <c r="C98" s="41"/>
      <c r="D98" s="230" t="s">
        <v>611</v>
      </c>
      <c r="E98" s="41"/>
      <c r="F98" s="269" t="s">
        <v>621</v>
      </c>
      <c r="G98" s="41"/>
      <c r="H98" s="41"/>
      <c r="I98" s="270"/>
      <c r="J98" s="41"/>
      <c r="K98" s="41"/>
      <c r="L98" s="45"/>
      <c r="M98" s="271"/>
      <c r="N98" s="27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611</v>
      </c>
      <c r="AU98" s="18" t="s">
        <v>81</v>
      </c>
    </row>
    <row r="99" s="2" customFormat="1" ht="14.4" customHeight="1">
      <c r="A99" s="39"/>
      <c r="B99" s="40"/>
      <c r="C99" s="218" t="s">
        <v>135</v>
      </c>
      <c r="D99" s="218" t="s">
        <v>142</v>
      </c>
      <c r="E99" s="219" t="s">
        <v>624</v>
      </c>
      <c r="F99" s="220" t="s">
        <v>625</v>
      </c>
      <c r="G99" s="221" t="s">
        <v>391</v>
      </c>
      <c r="H99" s="222">
        <v>1</v>
      </c>
      <c r="I99" s="223"/>
      <c r="J99" s="224">
        <f>ROUND(I99*H99,2)</f>
        <v>0</v>
      </c>
      <c r="K99" s="220" t="s">
        <v>19</v>
      </c>
      <c r="L99" s="225"/>
      <c r="M99" s="226" t="s">
        <v>19</v>
      </c>
      <c r="N99" s="227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178</v>
      </c>
      <c r="AT99" s="216" t="s">
        <v>142</v>
      </c>
      <c r="AU99" s="216" t="s">
        <v>81</v>
      </c>
      <c r="AY99" s="18" t="s">
        <v>126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153</v>
      </c>
      <c r="BM99" s="216" t="s">
        <v>199</v>
      </c>
    </row>
    <row r="100" s="2" customFormat="1" ht="14.4" customHeight="1">
      <c r="A100" s="39"/>
      <c r="B100" s="40"/>
      <c r="C100" s="218" t="s">
        <v>178</v>
      </c>
      <c r="D100" s="218" t="s">
        <v>142</v>
      </c>
      <c r="E100" s="219" t="s">
        <v>626</v>
      </c>
      <c r="F100" s="220" t="s">
        <v>627</v>
      </c>
      <c r="G100" s="221" t="s">
        <v>391</v>
      </c>
      <c r="H100" s="222">
        <v>1</v>
      </c>
      <c r="I100" s="223"/>
      <c r="J100" s="224">
        <f>ROUND(I100*H100,2)</f>
        <v>0</v>
      </c>
      <c r="K100" s="220" t="s">
        <v>19</v>
      </c>
      <c r="L100" s="225"/>
      <c r="M100" s="226" t="s">
        <v>19</v>
      </c>
      <c r="N100" s="227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178</v>
      </c>
      <c r="AT100" s="216" t="s">
        <v>142</v>
      </c>
      <c r="AU100" s="216" t="s">
        <v>81</v>
      </c>
      <c r="AY100" s="18" t="s">
        <v>126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153</v>
      </c>
      <c r="BM100" s="216" t="s">
        <v>133</v>
      </c>
    </row>
    <row r="101" s="2" customFormat="1">
      <c r="A101" s="39"/>
      <c r="B101" s="40"/>
      <c r="C101" s="41"/>
      <c r="D101" s="230" t="s">
        <v>611</v>
      </c>
      <c r="E101" s="41"/>
      <c r="F101" s="269" t="s">
        <v>628</v>
      </c>
      <c r="G101" s="41"/>
      <c r="H101" s="41"/>
      <c r="I101" s="270"/>
      <c r="J101" s="41"/>
      <c r="K101" s="41"/>
      <c r="L101" s="45"/>
      <c r="M101" s="271"/>
      <c r="N101" s="27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611</v>
      </c>
      <c r="AU101" s="18" t="s">
        <v>81</v>
      </c>
    </row>
    <row r="102" s="2" customFormat="1" ht="14.4" customHeight="1">
      <c r="A102" s="39"/>
      <c r="B102" s="40"/>
      <c r="C102" s="218" t="s">
        <v>166</v>
      </c>
      <c r="D102" s="218" t="s">
        <v>142</v>
      </c>
      <c r="E102" s="219" t="s">
        <v>629</v>
      </c>
      <c r="F102" s="220" t="s">
        <v>630</v>
      </c>
      <c r="G102" s="221" t="s">
        <v>391</v>
      </c>
      <c r="H102" s="222">
        <v>2</v>
      </c>
      <c r="I102" s="223"/>
      <c r="J102" s="224">
        <f>ROUND(I102*H102,2)</f>
        <v>0</v>
      </c>
      <c r="K102" s="220" t="s">
        <v>19</v>
      </c>
      <c r="L102" s="225"/>
      <c r="M102" s="226" t="s">
        <v>19</v>
      </c>
      <c r="N102" s="227" t="s">
        <v>42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178</v>
      </c>
      <c r="AT102" s="216" t="s">
        <v>142</v>
      </c>
      <c r="AU102" s="216" t="s">
        <v>81</v>
      </c>
      <c r="AY102" s="18" t="s">
        <v>126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153</v>
      </c>
      <c r="BM102" s="216" t="s">
        <v>218</v>
      </c>
    </row>
    <row r="103" s="2" customFormat="1" ht="14.4" customHeight="1">
      <c r="A103" s="39"/>
      <c r="B103" s="40"/>
      <c r="C103" s="218" t="s">
        <v>170</v>
      </c>
      <c r="D103" s="218" t="s">
        <v>142</v>
      </c>
      <c r="E103" s="219" t="s">
        <v>631</v>
      </c>
      <c r="F103" s="220" t="s">
        <v>632</v>
      </c>
      <c r="G103" s="221" t="s">
        <v>391</v>
      </c>
      <c r="H103" s="222">
        <v>2</v>
      </c>
      <c r="I103" s="223"/>
      <c r="J103" s="224">
        <f>ROUND(I103*H103,2)</f>
        <v>0</v>
      </c>
      <c r="K103" s="220" t="s">
        <v>19</v>
      </c>
      <c r="L103" s="225"/>
      <c r="M103" s="226" t="s">
        <v>19</v>
      </c>
      <c r="N103" s="227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178</v>
      </c>
      <c r="AT103" s="216" t="s">
        <v>142</v>
      </c>
      <c r="AU103" s="216" t="s">
        <v>81</v>
      </c>
      <c r="AY103" s="18" t="s">
        <v>126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153</v>
      </c>
      <c r="BM103" s="216" t="s">
        <v>350</v>
      </c>
    </row>
    <row r="104" s="2" customFormat="1" ht="14.4" customHeight="1">
      <c r="A104" s="39"/>
      <c r="B104" s="40"/>
      <c r="C104" s="218" t="s">
        <v>174</v>
      </c>
      <c r="D104" s="218" t="s">
        <v>142</v>
      </c>
      <c r="E104" s="219" t="s">
        <v>633</v>
      </c>
      <c r="F104" s="220" t="s">
        <v>634</v>
      </c>
      <c r="G104" s="221" t="s">
        <v>294</v>
      </c>
      <c r="H104" s="222">
        <v>360</v>
      </c>
      <c r="I104" s="223"/>
      <c r="J104" s="224">
        <f>ROUND(I104*H104,2)</f>
        <v>0</v>
      </c>
      <c r="K104" s="220" t="s">
        <v>19</v>
      </c>
      <c r="L104" s="225"/>
      <c r="M104" s="226" t="s">
        <v>19</v>
      </c>
      <c r="N104" s="227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178</v>
      </c>
      <c r="AT104" s="216" t="s">
        <v>142</v>
      </c>
      <c r="AU104" s="216" t="s">
        <v>81</v>
      </c>
      <c r="AY104" s="18" t="s">
        <v>126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153</v>
      </c>
      <c r="BM104" s="216" t="s">
        <v>346</v>
      </c>
    </row>
    <row r="105" s="2" customFormat="1">
      <c r="A105" s="39"/>
      <c r="B105" s="40"/>
      <c r="C105" s="41"/>
      <c r="D105" s="230" t="s">
        <v>611</v>
      </c>
      <c r="E105" s="41"/>
      <c r="F105" s="269" t="s">
        <v>635</v>
      </c>
      <c r="G105" s="41"/>
      <c r="H105" s="41"/>
      <c r="I105" s="270"/>
      <c r="J105" s="41"/>
      <c r="K105" s="41"/>
      <c r="L105" s="45"/>
      <c r="M105" s="271"/>
      <c r="N105" s="27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611</v>
      </c>
      <c r="AU105" s="18" t="s">
        <v>81</v>
      </c>
    </row>
    <row r="106" s="14" customFormat="1">
      <c r="A106" s="14"/>
      <c r="B106" s="239"/>
      <c r="C106" s="240"/>
      <c r="D106" s="230" t="s">
        <v>192</v>
      </c>
      <c r="E106" s="241" t="s">
        <v>19</v>
      </c>
      <c r="F106" s="242" t="s">
        <v>636</v>
      </c>
      <c r="G106" s="240"/>
      <c r="H106" s="243">
        <v>360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192</v>
      </c>
      <c r="AU106" s="249" t="s">
        <v>81</v>
      </c>
      <c r="AV106" s="14" t="s">
        <v>81</v>
      </c>
      <c r="AW106" s="14" t="s">
        <v>33</v>
      </c>
      <c r="AX106" s="14" t="s">
        <v>71</v>
      </c>
      <c r="AY106" s="249" t="s">
        <v>126</v>
      </c>
    </row>
    <row r="107" s="15" customFormat="1">
      <c r="A107" s="15"/>
      <c r="B107" s="250"/>
      <c r="C107" s="251"/>
      <c r="D107" s="230" t="s">
        <v>192</v>
      </c>
      <c r="E107" s="252" t="s">
        <v>19</v>
      </c>
      <c r="F107" s="253" t="s">
        <v>194</v>
      </c>
      <c r="G107" s="251"/>
      <c r="H107" s="254">
        <v>360</v>
      </c>
      <c r="I107" s="255"/>
      <c r="J107" s="251"/>
      <c r="K107" s="251"/>
      <c r="L107" s="256"/>
      <c r="M107" s="257"/>
      <c r="N107" s="258"/>
      <c r="O107" s="258"/>
      <c r="P107" s="258"/>
      <c r="Q107" s="258"/>
      <c r="R107" s="258"/>
      <c r="S107" s="258"/>
      <c r="T107" s="25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0" t="s">
        <v>192</v>
      </c>
      <c r="AU107" s="260" t="s">
        <v>81</v>
      </c>
      <c r="AV107" s="15" t="s">
        <v>153</v>
      </c>
      <c r="AW107" s="15" t="s">
        <v>33</v>
      </c>
      <c r="AX107" s="15" t="s">
        <v>79</v>
      </c>
      <c r="AY107" s="260" t="s">
        <v>126</v>
      </c>
    </row>
    <row r="108" s="2" customFormat="1" ht="14.4" customHeight="1">
      <c r="A108" s="39"/>
      <c r="B108" s="40"/>
      <c r="C108" s="218" t="s">
        <v>161</v>
      </c>
      <c r="D108" s="218" t="s">
        <v>142</v>
      </c>
      <c r="E108" s="219" t="s">
        <v>637</v>
      </c>
      <c r="F108" s="220" t="s">
        <v>638</v>
      </c>
      <c r="G108" s="221" t="s">
        <v>294</v>
      </c>
      <c r="H108" s="222">
        <v>460</v>
      </c>
      <c r="I108" s="223"/>
      <c r="J108" s="224">
        <f>ROUND(I108*H108,2)</f>
        <v>0</v>
      </c>
      <c r="K108" s="220" t="s">
        <v>19</v>
      </c>
      <c r="L108" s="225"/>
      <c r="M108" s="226" t="s">
        <v>19</v>
      </c>
      <c r="N108" s="227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178</v>
      </c>
      <c r="AT108" s="216" t="s">
        <v>142</v>
      </c>
      <c r="AU108" s="216" t="s">
        <v>81</v>
      </c>
      <c r="AY108" s="18" t="s">
        <v>126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153</v>
      </c>
      <c r="BM108" s="216" t="s">
        <v>326</v>
      </c>
    </row>
    <row r="109" s="2" customFormat="1">
      <c r="A109" s="39"/>
      <c r="B109" s="40"/>
      <c r="C109" s="41"/>
      <c r="D109" s="230" t="s">
        <v>611</v>
      </c>
      <c r="E109" s="41"/>
      <c r="F109" s="269" t="s">
        <v>639</v>
      </c>
      <c r="G109" s="41"/>
      <c r="H109" s="41"/>
      <c r="I109" s="270"/>
      <c r="J109" s="41"/>
      <c r="K109" s="41"/>
      <c r="L109" s="45"/>
      <c r="M109" s="271"/>
      <c r="N109" s="27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611</v>
      </c>
      <c r="AU109" s="18" t="s">
        <v>81</v>
      </c>
    </row>
    <row r="110" s="14" customFormat="1">
      <c r="A110" s="14"/>
      <c r="B110" s="239"/>
      <c r="C110" s="240"/>
      <c r="D110" s="230" t="s">
        <v>192</v>
      </c>
      <c r="E110" s="241" t="s">
        <v>19</v>
      </c>
      <c r="F110" s="242" t="s">
        <v>640</v>
      </c>
      <c r="G110" s="240"/>
      <c r="H110" s="243">
        <v>460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192</v>
      </c>
      <c r="AU110" s="249" t="s">
        <v>81</v>
      </c>
      <c r="AV110" s="14" t="s">
        <v>81</v>
      </c>
      <c r="AW110" s="14" t="s">
        <v>33</v>
      </c>
      <c r="AX110" s="14" t="s">
        <v>71</v>
      </c>
      <c r="AY110" s="249" t="s">
        <v>126</v>
      </c>
    </row>
    <row r="111" s="15" customFormat="1">
      <c r="A111" s="15"/>
      <c r="B111" s="250"/>
      <c r="C111" s="251"/>
      <c r="D111" s="230" t="s">
        <v>192</v>
      </c>
      <c r="E111" s="252" t="s">
        <v>19</v>
      </c>
      <c r="F111" s="253" t="s">
        <v>194</v>
      </c>
      <c r="G111" s="251"/>
      <c r="H111" s="254">
        <v>460</v>
      </c>
      <c r="I111" s="255"/>
      <c r="J111" s="251"/>
      <c r="K111" s="251"/>
      <c r="L111" s="256"/>
      <c r="M111" s="257"/>
      <c r="N111" s="258"/>
      <c r="O111" s="258"/>
      <c r="P111" s="258"/>
      <c r="Q111" s="258"/>
      <c r="R111" s="258"/>
      <c r="S111" s="258"/>
      <c r="T111" s="259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0" t="s">
        <v>192</v>
      </c>
      <c r="AU111" s="260" t="s">
        <v>81</v>
      </c>
      <c r="AV111" s="15" t="s">
        <v>153</v>
      </c>
      <c r="AW111" s="15" t="s">
        <v>33</v>
      </c>
      <c r="AX111" s="15" t="s">
        <v>79</v>
      </c>
      <c r="AY111" s="260" t="s">
        <v>126</v>
      </c>
    </row>
    <row r="112" s="2" customFormat="1" ht="14.4" customHeight="1">
      <c r="A112" s="39"/>
      <c r="B112" s="40"/>
      <c r="C112" s="218" t="s">
        <v>187</v>
      </c>
      <c r="D112" s="218" t="s">
        <v>142</v>
      </c>
      <c r="E112" s="219" t="s">
        <v>641</v>
      </c>
      <c r="F112" s="220" t="s">
        <v>642</v>
      </c>
      <c r="G112" s="221" t="s">
        <v>294</v>
      </c>
      <c r="H112" s="222">
        <v>100</v>
      </c>
      <c r="I112" s="223"/>
      <c r="J112" s="224">
        <f>ROUND(I112*H112,2)</f>
        <v>0</v>
      </c>
      <c r="K112" s="220" t="s">
        <v>19</v>
      </c>
      <c r="L112" s="225"/>
      <c r="M112" s="226" t="s">
        <v>19</v>
      </c>
      <c r="N112" s="227" t="s">
        <v>42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178</v>
      </c>
      <c r="AT112" s="216" t="s">
        <v>142</v>
      </c>
      <c r="AU112" s="216" t="s">
        <v>81</v>
      </c>
      <c r="AY112" s="18" t="s">
        <v>126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153</v>
      </c>
      <c r="BM112" s="216" t="s">
        <v>334</v>
      </c>
    </row>
    <row r="113" s="2" customFormat="1">
      <c r="A113" s="39"/>
      <c r="B113" s="40"/>
      <c r="C113" s="41"/>
      <c r="D113" s="230" t="s">
        <v>611</v>
      </c>
      <c r="E113" s="41"/>
      <c r="F113" s="269" t="s">
        <v>643</v>
      </c>
      <c r="G113" s="41"/>
      <c r="H113" s="41"/>
      <c r="I113" s="270"/>
      <c r="J113" s="41"/>
      <c r="K113" s="41"/>
      <c r="L113" s="45"/>
      <c r="M113" s="271"/>
      <c r="N113" s="27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611</v>
      </c>
      <c r="AU113" s="18" t="s">
        <v>81</v>
      </c>
    </row>
    <row r="114" s="14" customFormat="1">
      <c r="A114" s="14"/>
      <c r="B114" s="239"/>
      <c r="C114" s="240"/>
      <c r="D114" s="230" t="s">
        <v>192</v>
      </c>
      <c r="E114" s="241" t="s">
        <v>19</v>
      </c>
      <c r="F114" s="242" t="s">
        <v>644</v>
      </c>
      <c r="G114" s="240"/>
      <c r="H114" s="243">
        <v>100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192</v>
      </c>
      <c r="AU114" s="249" t="s">
        <v>81</v>
      </c>
      <c r="AV114" s="14" t="s">
        <v>81</v>
      </c>
      <c r="AW114" s="14" t="s">
        <v>33</v>
      </c>
      <c r="AX114" s="14" t="s">
        <v>71</v>
      </c>
      <c r="AY114" s="249" t="s">
        <v>126</v>
      </c>
    </row>
    <row r="115" s="15" customFormat="1">
      <c r="A115" s="15"/>
      <c r="B115" s="250"/>
      <c r="C115" s="251"/>
      <c r="D115" s="230" t="s">
        <v>192</v>
      </c>
      <c r="E115" s="252" t="s">
        <v>19</v>
      </c>
      <c r="F115" s="253" t="s">
        <v>194</v>
      </c>
      <c r="G115" s="251"/>
      <c r="H115" s="254">
        <v>100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0" t="s">
        <v>192</v>
      </c>
      <c r="AU115" s="260" t="s">
        <v>81</v>
      </c>
      <c r="AV115" s="15" t="s">
        <v>153</v>
      </c>
      <c r="AW115" s="15" t="s">
        <v>33</v>
      </c>
      <c r="AX115" s="15" t="s">
        <v>79</v>
      </c>
      <c r="AY115" s="260" t="s">
        <v>126</v>
      </c>
    </row>
    <row r="116" s="2" customFormat="1" ht="14.4" customHeight="1">
      <c r="A116" s="39"/>
      <c r="B116" s="40"/>
      <c r="C116" s="218" t="s">
        <v>199</v>
      </c>
      <c r="D116" s="218" t="s">
        <v>142</v>
      </c>
      <c r="E116" s="219" t="s">
        <v>645</v>
      </c>
      <c r="F116" s="220" t="s">
        <v>646</v>
      </c>
      <c r="G116" s="221" t="s">
        <v>19</v>
      </c>
      <c r="H116" s="222">
        <v>330</v>
      </c>
      <c r="I116" s="223"/>
      <c r="J116" s="224">
        <f>ROUND(I116*H116,2)</f>
        <v>0</v>
      </c>
      <c r="K116" s="220" t="s">
        <v>19</v>
      </c>
      <c r="L116" s="225"/>
      <c r="M116" s="226" t="s">
        <v>19</v>
      </c>
      <c r="N116" s="227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178</v>
      </c>
      <c r="AT116" s="216" t="s">
        <v>142</v>
      </c>
      <c r="AU116" s="216" t="s">
        <v>81</v>
      </c>
      <c r="AY116" s="18" t="s">
        <v>126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153</v>
      </c>
      <c r="BM116" s="216" t="s">
        <v>357</v>
      </c>
    </row>
    <row r="117" s="2" customFormat="1">
      <c r="A117" s="39"/>
      <c r="B117" s="40"/>
      <c r="C117" s="41"/>
      <c r="D117" s="230" t="s">
        <v>611</v>
      </c>
      <c r="E117" s="41"/>
      <c r="F117" s="269" t="s">
        <v>647</v>
      </c>
      <c r="G117" s="41"/>
      <c r="H117" s="41"/>
      <c r="I117" s="270"/>
      <c r="J117" s="41"/>
      <c r="K117" s="41"/>
      <c r="L117" s="45"/>
      <c r="M117" s="271"/>
      <c r="N117" s="27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611</v>
      </c>
      <c r="AU117" s="18" t="s">
        <v>81</v>
      </c>
    </row>
    <row r="118" s="14" customFormat="1">
      <c r="A118" s="14"/>
      <c r="B118" s="239"/>
      <c r="C118" s="240"/>
      <c r="D118" s="230" t="s">
        <v>192</v>
      </c>
      <c r="E118" s="241" t="s">
        <v>19</v>
      </c>
      <c r="F118" s="242" t="s">
        <v>648</v>
      </c>
      <c r="G118" s="240"/>
      <c r="H118" s="243">
        <v>330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192</v>
      </c>
      <c r="AU118" s="249" t="s">
        <v>81</v>
      </c>
      <c r="AV118" s="14" t="s">
        <v>81</v>
      </c>
      <c r="AW118" s="14" t="s">
        <v>33</v>
      </c>
      <c r="AX118" s="14" t="s">
        <v>71</v>
      </c>
      <c r="AY118" s="249" t="s">
        <v>126</v>
      </c>
    </row>
    <row r="119" s="15" customFormat="1">
      <c r="A119" s="15"/>
      <c r="B119" s="250"/>
      <c r="C119" s="251"/>
      <c r="D119" s="230" t="s">
        <v>192</v>
      </c>
      <c r="E119" s="252" t="s">
        <v>19</v>
      </c>
      <c r="F119" s="253" t="s">
        <v>194</v>
      </c>
      <c r="G119" s="251"/>
      <c r="H119" s="254">
        <v>330</v>
      </c>
      <c r="I119" s="255"/>
      <c r="J119" s="251"/>
      <c r="K119" s="251"/>
      <c r="L119" s="256"/>
      <c r="M119" s="257"/>
      <c r="N119" s="258"/>
      <c r="O119" s="258"/>
      <c r="P119" s="258"/>
      <c r="Q119" s="258"/>
      <c r="R119" s="258"/>
      <c r="S119" s="258"/>
      <c r="T119" s="259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0" t="s">
        <v>192</v>
      </c>
      <c r="AU119" s="260" t="s">
        <v>81</v>
      </c>
      <c r="AV119" s="15" t="s">
        <v>153</v>
      </c>
      <c r="AW119" s="15" t="s">
        <v>33</v>
      </c>
      <c r="AX119" s="15" t="s">
        <v>79</v>
      </c>
      <c r="AY119" s="260" t="s">
        <v>126</v>
      </c>
    </row>
    <row r="120" s="2" customFormat="1" ht="14.4" customHeight="1">
      <c r="A120" s="39"/>
      <c r="B120" s="40"/>
      <c r="C120" s="218" t="s">
        <v>8</v>
      </c>
      <c r="D120" s="218" t="s">
        <v>142</v>
      </c>
      <c r="E120" s="219" t="s">
        <v>649</v>
      </c>
      <c r="F120" s="220" t="s">
        <v>650</v>
      </c>
      <c r="G120" s="221" t="s">
        <v>391</v>
      </c>
      <c r="H120" s="222">
        <v>4</v>
      </c>
      <c r="I120" s="223"/>
      <c r="J120" s="224">
        <f>ROUND(I120*H120,2)</f>
        <v>0</v>
      </c>
      <c r="K120" s="220" t="s">
        <v>19</v>
      </c>
      <c r="L120" s="225"/>
      <c r="M120" s="226" t="s">
        <v>19</v>
      </c>
      <c r="N120" s="227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178</v>
      </c>
      <c r="AT120" s="216" t="s">
        <v>142</v>
      </c>
      <c r="AU120" s="216" t="s">
        <v>81</v>
      </c>
      <c r="AY120" s="18" t="s">
        <v>126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153</v>
      </c>
      <c r="BM120" s="216" t="s">
        <v>368</v>
      </c>
    </row>
    <row r="121" s="2" customFormat="1" ht="14.4" customHeight="1">
      <c r="A121" s="39"/>
      <c r="B121" s="40"/>
      <c r="C121" s="218" t="s">
        <v>133</v>
      </c>
      <c r="D121" s="218" t="s">
        <v>142</v>
      </c>
      <c r="E121" s="219" t="s">
        <v>651</v>
      </c>
      <c r="F121" s="220" t="s">
        <v>652</v>
      </c>
      <c r="G121" s="221" t="s">
        <v>294</v>
      </c>
      <c r="H121" s="222">
        <v>40</v>
      </c>
      <c r="I121" s="223"/>
      <c r="J121" s="224">
        <f>ROUND(I121*H121,2)</f>
        <v>0</v>
      </c>
      <c r="K121" s="220" t="s">
        <v>19</v>
      </c>
      <c r="L121" s="225"/>
      <c r="M121" s="226" t="s">
        <v>19</v>
      </c>
      <c r="N121" s="227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178</v>
      </c>
      <c r="AT121" s="216" t="s">
        <v>142</v>
      </c>
      <c r="AU121" s="216" t="s">
        <v>81</v>
      </c>
      <c r="AY121" s="18" t="s">
        <v>126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153</v>
      </c>
      <c r="BM121" s="216" t="s">
        <v>376</v>
      </c>
    </row>
    <row r="122" s="2" customFormat="1">
      <c r="A122" s="39"/>
      <c r="B122" s="40"/>
      <c r="C122" s="41"/>
      <c r="D122" s="230" t="s">
        <v>611</v>
      </c>
      <c r="E122" s="41"/>
      <c r="F122" s="269" t="s">
        <v>653</v>
      </c>
      <c r="G122" s="41"/>
      <c r="H122" s="41"/>
      <c r="I122" s="270"/>
      <c r="J122" s="41"/>
      <c r="K122" s="41"/>
      <c r="L122" s="45"/>
      <c r="M122" s="271"/>
      <c r="N122" s="27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611</v>
      </c>
      <c r="AU122" s="18" t="s">
        <v>81</v>
      </c>
    </row>
    <row r="123" s="14" customFormat="1">
      <c r="A123" s="14"/>
      <c r="B123" s="239"/>
      <c r="C123" s="240"/>
      <c r="D123" s="230" t="s">
        <v>192</v>
      </c>
      <c r="E123" s="241" t="s">
        <v>19</v>
      </c>
      <c r="F123" s="242" t="s">
        <v>654</v>
      </c>
      <c r="G123" s="240"/>
      <c r="H123" s="243">
        <v>40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192</v>
      </c>
      <c r="AU123" s="249" t="s">
        <v>81</v>
      </c>
      <c r="AV123" s="14" t="s">
        <v>81</v>
      </c>
      <c r="AW123" s="14" t="s">
        <v>33</v>
      </c>
      <c r="AX123" s="14" t="s">
        <v>71</v>
      </c>
      <c r="AY123" s="249" t="s">
        <v>126</v>
      </c>
    </row>
    <row r="124" s="15" customFormat="1">
      <c r="A124" s="15"/>
      <c r="B124" s="250"/>
      <c r="C124" s="251"/>
      <c r="D124" s="230" t="s">
        <v>192</v>
      </c>
      <c r="E124" s="252" t="s">
        <v>19</v>
      </c>
      <c r="F124" s="253" t="s">
        <v>194</v>
      </c>
      <c r="G124" s="251"/>
      <c r="H124" s="254">
        <v>40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0" t="s">
        <v>192</v>
      </c>
      <c r="AU124" s="260" t="s">
        <v>81</v>
      </c>
      <c r="AV124" s="15" t="s">
        <v>153</v>
      </c>
      <c r="AW124" s="15" t="s">
        <v>33</v>
      </c>
      <c r="AX124" s="15" t="s">
        <v>79</v>
      </c>
      <c r="AY124" s="260" t="s">
        <v>126</v>
      </c>
    </row>
    <row r="125" s="2" customFormat="1" ht="14.4" customHeight="1">
      <c r="A125" s="39"/>
      <c r="B125" s="40"/>
      <c r="C125" s="218" t="s">
        <v>211</v>
      </c>
      <c r="D125" s="218" t="s">
        <v>142</v>
      </c>
      <c r="E125" s="219" t="s">
        <v>655</v>
      </c>
      <c r="F125" s="220" t="s">
        <v>656</v>
      </c>
      <c r="G125" s="221" t="s">
        <v>391</v>
      </c>
      <c r="H125" s="222">
        <v>4</v>
      </c>
      <c r="I125" s="223"/>
      <c r="J125" s="224">
        <f>ROUND(I125*H125,2)</f>
        <v>0</v>
      </c>
      <c r="K125" s="220" t="s">
        <v>19</v>
      </c>
      <c r="L125" s="225"/>
      <c r="M125" s="226" t="s">
        <v>19</v>
      </c>
      <c r="N125" s="227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178</v>
      </c>
      <c r="AT125" s="216" t="s">
        <v>142</v>
      </c>
      <c r="AU125" s="216" t="s">
        <v>81</v>
      </c>
      <c r="AY125" s="18" t="s">
        <v>126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153</v>
      </c>
      <c r="BM125" s="216" t="s">
        <v>384</v>
      </c>
    </row>
    <row r="126" s="2" customFormat="1" ht="14.4" customHeight="1">
      <c r="A126" s="39"/>
      <c r="B126" s="40"/>
      <c r="C126" s="218" t="s">
        <v>218</v>
      </c>
      <c r="D126" s="218" t="s">
        <v>142</v>
      </c>
      <c r="E126" s="219" t="s">
        <v>657</v>
      </c>
      <c r="F126" s="220" t="s">
        <v>658</v>
      </c>
      <c r="G126" s="221" t="s">
        <v>294</v>
      </c>
      <c r="H126" s="222">
        <v>132</v>
      </c>
      <c r="I126" s="223"/>
      <c r="J126" s="224">
        <f>ROUND(I126*H126,2)</f>
        <v>0</v>
      </c>
      <c r="K126" s="220" t="s">
        <v>19</v>
      </c>
      <c r="L126" s="225"/>
      <c r="M126" s="226" t="s">
        <v>19</v>
      </c>
      <c r="N126" s="227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178</v>
      </c>
      <c r="AT126" s="216" t="s">
        <v>142</v>
      </c>
      <c r="AU126" s="216" t="s">
        <v>81</v>
      </c>
      <c r="AY126" s="18" t="s">
        <v>126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153</v>
      </c>
      <c r="BM126" s="216" t="s">
        <v>397</v>
      </c>
    </row>
    <row r="127" s="14" customFormat="1">
      <c r="A127" s="14"/>
      <c r="B127" s="239"/>
      <c r="C127" s="240"/>
      <c r="D127" s="230" t="s">
        <v>192</v>
      </c>
      <c r="E127" s="241" t="s">
        <v>19</v>
      </c>
      <c r="F127" s="242" t="s">
        <v>659</v>
      </c>
      <c r="G127" s="240"/>
      <c r="H127" s="243">
        <v>132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192</v>
      </c>
      <c r="AU127" s="249" t="s">
        <v>81</v>
      </c>
      <c r="AV127" s="14" t="s">
        <v>81</v>
      </c>
      <c r="AW127" s="14" t="s">
        <v>33</v>
      </c>
      <c r="AX127" s="14" t="s">
        <v>71</v>
      </c>
      <c r="AY127" s="249" t="s">
        <v>126</v>
      </c>
    </row>
    <row r="128" s="15" customFormat="1">
      <c r="A128" s="15"/>
      <c r="B128" s="250"/>
      <c r="C128" s="251"/>
      <c r="D128" s="230" t="s">
        <v>192</v>
      </c>
      <c r="E128" s="252" t="s">
        <v>19</v>
      </c>
      <c r="F128" s="253" t="s">
        <v>194</v>
      </c>
      <c r="G128" s="251"/>
      <c r="H128" s="254">
        <v>132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0" t="s">
        <v>192</v>
      </c>
      <c r="AU128" s="260" t="s">
        <v>81</v>
      </c>
      <c r="AV128" s="15" t="s">
        <v>153</v>
      </c>
      <c r="AW128" s="15" t="s">
        <v>33</v>
      </c>
      <c r="AX128" s="15" t="s">
        <v>79</v>
      </c>
      <c r="AY128" s="260" t="s">
        <v>126</v>
      </c>
    </row>
    <row r="129" s="2" customFormat="1" ht="14.4" customHeight="1">
      <c r="A129" s="39"/>
      <c r="B129" s="40"/>
      <c r="C129" s="218" t="s">
        <v>322</v>
      </c>
      <c r="D129" s="218" t="s">
        <v>142</v>
      </c>
      <c r="E129" s="219" t="s">
        <v>660</v>
      </c>
      <c r="F129" s="220" t="s">
        <v>661</v>
      </c>
      <c r="G129" s="221" t="s">
        <v>294</v>
      </c>
      <c r="H129" s="222">
        <v>50</v>
      </c>
      <c r="I129" s="223"/>
      <c r="J129" s="224">
        <f>ROUND(I129*H129,2)</f>
        <v>0</v>
      </c>
      <c r="K129" s="220" t="s">
        <v>19</v>
      </c>
      <c r="L129" s="225"/>
      <c r="M129" s="226" t="s">
        <v>19</v>
      </c>
      <c r="N129" s="227" t="s">
        <v>42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178</v>
      </c>
      <c r="AT129" s="216" t="s">
        <v>142</v>
      </c>
      <c r="AU129" s="216" t="s">
        <v>81</v>
      </c>
      <c r="AY129" s="18" t="s">
        <v>126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153</v>
      </c>
      <c r="BM129" s="216" t="s">
        <v>409</v>
      </c>
    </row>
    <row r="130" s="2" customFormat="1" ht="14.4" customHeight="1">
      <c r="A130" s="39"/>
      <c r="B130" s="40"/>
      <c r="C130" s="218" t="s">
        <v>350</v>
      </c>
      <c r="D130" s="218" t="s">
        <v>142</v>
      </c>
      <c r="E130" s="219" t="s">
        <v>662</v>
      </c>
      <c r="F130" s="220" t="s">
        <v>663</v>
      </c>
      <c r="G130" s="221" t="s">
        <v>294</v>
      </c>
      <c r="H130" s="222">
        <v>60</v>
      </c>
      <c r="I130" s="223"/>
      <c r="J130" s="224">
        <f>ROUND(I130*H130,2)</f>
        <v>0</v>
      </c>
      <c r="K130" s="220" t="s">
        <v>19</v>
      </c>
      <c r="L130" s="225"/>
      <c r="M130" s="226" t="s">
        <v>19</v>
      </c>
      <c r="N130" s="227" t="s">
        <v>42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178</v>
      </c>
      <c r="AT130" s="216" t="s">
        <v>142</v>
      </c>
      <c r="AU130" s="216" t="s">
        <v>81</v>
      </c>
      <c r="AY130" s="18" t="s">
        <v>126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153</v>
      </c>
      <c r="BM130" s="216" t="s">
        <v>417</v>
      </c>
    </row>
    <row r="131" s="2" customFormat="1" ht="14.4" customHeight="1">
      <c r="A131" s="39"/>
      <c r="B131" s="40"/>
      <c r="C131" s="218" t="s">
        <v>7</v>
      </c>
      <c r="D131" s="218" t="s">
        <v>142</v>
      </c>
      <c r="E131" s="219" t="s">
        <v>664</v>
      </c>
      <c r="F131" s="220" t="s">
        <v>665</v>
      </c>
      <c r="G131" s="221" t="s">
        <v>294</v>
      </c>
      <c r="H131" s="222">
        <v>50</v>
      </c>
      <c r="I131" s="223"/>
      <c r="J131" s="224">
        <f>ROUND(I131*H131,2)</f>
        <v>0</v>
      </c>
      <c r="K131" s="220" t="s">
        <v>19</v>
      </c>
      <c r="L131" s="225"/>
      <c r="M131" s="226" t="s">
        <v>19</v>
      </c>
      <c r="N131" s="227" t="s">
        <v>42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178</v>
      </c>
      <c r="AT131" s="216" t="s">
        <v>142</v>
      </c>
      <c r="AU131" s="216" t="s">
        <v>81</v>
      </c>
      <c r="AY131" s="18" t="s">
        <v>126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79</v>
      </c>
      <c r="BK131" s="217">
        <f>ROUND(I131*H131,2)</f>
        <v>0</v>
      </c>
      <c r="BL131" s="18" t="s">
        <v>153</v>
      </c>
      <c r="BM131" s="216" t="s">
        <v>425</v>
      </c>
    </row>
    <row r="132" s="2" customFormat="1" ht="14.4" customHeight="1">
      <c r="A132" s="39"/>
      <c r="B132" s="40"/>
      <c r="C132" s="218" t="s">
        <v>346</v>
      </c>
      <c r="D132" s="218" t="s">
        <v>142</v>
      </c>
      <c r="E132" s="219" t="s">
        <v>666</v>
      </c>
      <c r="F132" s="220" t="s">
        <v>667</v>
      </c>
      <c r="G132" s="221" t="s">
        <v>294</v>
      </c>
      <c r="H132" s="222">
        <v>200</v>
      </c>
      <c r="I132" s="223"/>
      <c r="J132" s="224">
        <f>ROUND(I132*H132,2)</f>
        <v>0</v>
      </c>
      <c r="K132" s="220" t="s">
        <v>19</v>
      </c>
      <c r="L132" s="225"/>
      <c r="M132" s="226" t="s">
        <v>19</v>
      </c>
      <c r="N132" s="227" t="s">
        <v>42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178</v>
      </c>
      <c r="AT132" s="216" t="s">
        <v>142</v>
      </c>
      <c r="AU132" s="216" t="s">
        <v>81</v>
      </c>
      <c r="AY132" s="18" t="s">
        <v>126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153</v>
      </c>
      <c r="BM132" s="216" t="s">
        <v>433</v>
      </c>
    </row>
    <row r="133" s="2" customFormat="1">
      <c r="A133" s="39"/>
      <c r="B133" s="40"/>
      <c r="C133" s="41"/>
      <c r="D133" s="230" t="s">
        <v>611</v>
      </c>
      <c r="E133" s="41"/>
      <c r="F133" s="269" t="s">
        <v>668</v>
      </c>
      <c r="G133" s="41"/>
      <c r="H133" s="41"/>
      <c r="I133" s="270"/>
      <c r="J133" s="41"/>
      <c r="K133" s="41"/>
      <c r="L133" s="45"/>
      <c r="M133" s="271"/>
      <c r="N133" s="27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611</v>
      </c>
      <c r="AU133" s="18" t="s">
        <v>81</v>
      </c>
    </row>
    <row r="134" s="2" customFormat="1" ht="14.4" customHeight="1">
      <c r="A134" s="39"/>
      <c r="B134" s="40"/>
      <c r="C134" s="218" t="s">
        <v>342</v>
      </c>
      <c r="D134" s="218" t="s">
        <v>142</v>
      </c>
      <c r="E134" s="219" t="s">
        <v>669</v>
      </c>
      <c r="F134" s="220" t="s">
        <v>670</v>
      </c>
      <c r="G134" s="221" t="s">
        <v>294</v>
      </c>
      <c r="H134" s="222">
        <v>20</v>
      </c>
      <c r="I134" s="223"/>
      <c r="J134" s="224">
        <f>ROUND(I134*H134,2)</f>
        <v>0</v>
      </c>
      <c r="K134" s="220" t="s">
        <v>19</v>
      </c>
      <c r="L134" s="225"/>
      <c r="M134" s="226" t="s">
        <v>19</v>
      </c>
      <c r="N134" s="227" t="s">
        <v>42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178</v>
      </c>
      <c r="AT134" s="216" t="s">
        <v>142</v>
      </c>
      <c r="AU134" s="216" t="s">
        <v>81</v>
      </c>
      <c r="AY134" s="18" t="s">
        <v>126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153</v>
      </c>
      <c r="BM134" s="216" t="s">
        <v>445</v>
      </c>
    </row>
    <row r="135" s="14" customFormat="1">
      <c r="A135" s="14"/>
      <c r="B135" s="239"/>
      <c r="C135" s="240"/>
      <c r="D135" s="230" t="s">
        <v>192</v>
      </c>
      <c r="E135" s="241" t="s">
        <v>19</v>
      </c>
      <c r="F135" s="242" t="s">
        <v>671</v>
      </c>
      <c r="G135" s="240"/>
      <c r="H135" s="243">
        <v>20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192</v>
      </c>
      <c r="AU135" s="249" t="s">
        <v>81</v>
      </c>
      <c r="AV135" s="14" t="s">
        <v>81</v>
      </c>
      <c r="AW135" s="14" t="s">
        <v>33</v>
      </c>
      <c r="AX135" s="14" t="s">
        <v>71</v>
      </c>
      <c r="AY135" s="249" t="s">
        <v>126</v>
      </c>
    </row>
    <row r="136" s="15" customFormat="1">
      <c r="A136" s="15"/>
      <c r="B136" s="250"/>
      <c r="C136" s="251"/>
      <c r="D136" s="230" t="s">
        <v>192</v>
      </c>
      <c r="E136" s="252" t="s">
        <v>19</v>
      </c>
      <c r="F136" s="253" t="s">
        <v>194</v>
      </c>
      <c r="G136" s="251"/>
      <c r="H136" s="254">
        <v>20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0" t="s">
        <v>192</v>
      </c>
      <c r="AU136" s="260" t="s">
        <v>81</v>
      </c>
      <c r="AV136" s="15" t="s">
        <v>153</v>
      </c>
      <c r="AW136" s="15" t="s">
        <v>33</v>
      </c>
      <c r="AX136" s="15" t="s">
        <v>79</v>
      </c>
      <c r="AY136" s="260" t="s">
        <v>126</v>
      </c>
    </row>
    <row r="137" s="2" customFormat="1" ht="14.4" customHeight="1">
      <c r="A137" s="39"/>
      <c r="B137" s="40"/>
      <c r="C137" s="218" t="s">
        <v>326</v>
      </c>
      <c r="D137" s="218" t="s">
        <v>142</v>
      </c>
      <c r="E137" s="219" t="s">
        <v>672</v>
      </c>
      <c r="F137" s="220" t="s">
        <v>673</v>
      </c>
      <c r="G137" s="221" t="s">
        <v>674</v>
      </c>
      <c r="H137" s="273"/>
      <c r="I137" s="223"/>
      <c r="J137" s="224">
        <f>ROUND(I137*H137,2)</f>
        <v>0</v>
      </c>
      <c r="K137" s="220" t="s">
        <v>19</v>
      </c>
      <c r="L137" s="225"/>
      <c r="M137" s="226" t="s">
        <v>19</v>
      </c>
      <c r="N137" s="227" t="s">
        <v>42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178</v>
      </c>
      <c r="AT137" s="216" t="s">
        <v>142</v>
      </c>
      <c r="AU137" s="216" t="s">
        <v>81</v>
      </c>
      <c r="AY137" s="18" t="s">
        <v>126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79</v>
      </c>
      <c r="BK137" s="217">
        <f>ROUND(I137*H137,2)</f>
        <v>0</v>
      </c>
      <c r="BL137" s="18" t="s">
        <v>153</v>
      </c>
      <c r="BM137" s="216" t="s">
        <v>441</v>
      </c>
    </row>
    <row r="138" s="12" customFormat="1" ht="22.8" customHeight="1">
      <c r="A138" s="12"/>
      <c r="B138" s="189"/>
      <c r="C138" s="190"/>
      <c r="D138" s="191" t="s">
        <v>70</v>
      </c>
      <c r="E138" s="203" t="s">
        <v>675</v>
      </c>
      <c r="F138" s="203" t="s">
        <v>676</v>
      </c>
      <c r="G138" s="190"/>
      <c r="H138" s="190"/>
      <c r="I138" s="193"/>
      <c r="J138" s="204">
        <f>BK138</f>
        <v>0</v>
      </c>
      <c r="K138" s="190"/>
      <c r="L138" s="195"/>
      <c r="M138" s="196"/>
      <c r="N138" s="197"/>
      <c r="O138" s="197"/>
      <c r="P138" s="198">
        <f>SUM(P139:P158)</f>
        <v>0</v>
      </c>
      <c r="Q138" s="197"/>
      <c r="R138" s="198">
        <f>SUM(R139:R158)</f>
        <v>0</v>
      </c>
      <c r="S138" s="197"/>
      <c r="T138" s="199">
        <f>SUM(T139:T158)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0" t="s">
        <v>79</v>
      </c>
      <c r="AT138" s="201" t="s">
        <v>70</v>
      </c>
      <c r="AU138" s="201" t="s">
        <v>79</v>
      </c>
      <c r="AY138" s="200" t="s">
        <v>126</v>
      </c>
      <c r="BK138" s="202">
        <f>SUM(BK139:BK158)</f>
        <v>0</v>
      </c>
    </row>
    <row r="139" s="2" customFormat="1" ht="14.4" customHeight="1">
      <c r="A139" s="39"/>
      <c r="B139" s="40"/>
      <c r="C139" s="218" t="s">
        <v>330</v>
      </c>
      <c r="D139" s="218" t="s">
        <v>142</v>
      </c>
      <c r="E139" s="219" t="s">
        <v>677</v>
      </c>
      <c r="F139" s="220" t="s">
        <v>678</v>
      </c>
      <c r="G139" s="221" t="s">
        <v>391</v>
      </c>
      <c r="H139" s="222">
        <v>1</v>
      </c>
      <c r="I139" s="223"/>
      <c r="J139" s="224">
        <f>ROUND(I139*H139,2)</f>
        <v>0</v>
      </c>
      <c r="K139" s="220" t="s">
        <v>19</v>
      </c>
      <c r="L139" s="225"/>
      <c r="M139" s="226" t="s">
        <v>19</v>
      </c>
      <c r="N139" s="227" t="s">
        <v>42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178</v>
      </c>
      <c r="AT139" s="216" t="s">
        <v>142</v>
      </c>
      <c r="AU139" s="216" t="s">
        <v>81</v>
      </c>
      <c r="AY139" s="18" t="s">
        <v>126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79</v>
      </c>
      <c r="BK139" s="217">
        <f>ROUND(I139*H139,2)</f>
        <v>0</v>
      </c>
      <c r="BL139" s="18" t="s">
        <v>153</v>
      </c>
      <c r="BM139" s="216" t="s">
        <v>401</v>
      </c>
    </row>
    <row r="140" s="2" customFormat="1">
      <c r="A140" s="39"/>
      <c r="B140" s="40"/>
      <c r="C140" s="41"/>
      <c r="D140" s="230" t="s">
        <v>611</v>
      </c>
      <c r="E140" s="41"/>
      <c r="F140" s="269" t="s">
        <v>679</v>
      </c>
      <c r="G140" s="41"/>
      <c r="H140" s="41"/>
      <c r="I140" s="270"/>
      <c r="J140" s="41"/>
      <c r="K140" s="41"/>
      <c r="L140" s="45"/>
      <c r="M140" s="271"/>
      <c r="N140" s="27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611</v>
      </c>
      <c r="AU140" s="18" t="s">
        <v>81</v>
      </c>
    </row>
    <row r="141" s="2" customFormat="1" ht="14.4" customHeight="1">
      <c r="A141" s="39"/>
      <c r="B141" s="40"/>
      <c r="C141" s="218" t="s">
        <v>334</v>
      </c>
      <c r="D141" s="218" t="s">
        <v>142</v>
      </c>
      <c r="E141" s="219" t="s">
        <v>680</v>
      </c>
      <c r="F141" s="220" t="s">
        <v>681</v>
      </c>
      <c r="G141" s="221" t="s">
        <v>391</v>
      </c>
      <c r="H141" s="222">
        <v>2</v>
      </c>
      <c r="I141" s="223"/>
      <c r="J141" s="224">
        <f>ROUND(I141*H141,2)</f>
        <v>0</v>
      </c>
      <c r="K141" s="220" t="s">
        <v>19</v>
      </c>
      <c r="L141" s="225"/>
      <c r="M141" s="226" t="s">
        <v>19</v>
      </c>
      <c r="N141" s="227" t="s">
        <v>42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178</v>
      </c>
      <c r="AT141" s="216" t="s">
        <v>142</v>
      </c>
      <c r="AU141" s="216" t="s">
        <v>81</v>
      </c>
      <c r="AY141" s="18" t="s">
        <v>126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79</v>
      </c>
      <c r="BK141" s="217">
        <f>ROUND(I141*H141,2)</f>
        <v>0</v>
      </c>
      <c r="BL141" s="18" t="s">
        <v>153</v>
      </c>
      <c r="BM141" s="216" t="s">
        <v>449</v>
      </c>
    </row>
    <row r="142" s="2" customFormat="1" ht="14.4" customHeight="1">
      <c r="A142" s="39"/>
      <c r="B142" s="40"/>
      <c r="C142" s="218" t="s">
        <v>338</v>
      </c>
      <c r="D142" s="218" t="s">
        <v>142</v>
      </c>
      <c r="E142" s="219" t="s">
        <v>682</v>
      </c>
      <c r="F142" s="220" t="s">
        <v>683</v>
      </c>
      <c r="G142" s="221" t="s">
        <v>391</v>
      </c>
      <c r="H142" s="222">
        <v>4</v>
      </c>
      <c r="I142" s="223"/>
      <c r="J142" s="224">
        <f>ROUND(I142*H142,2)</f>
        <v>0</v>
      </c>
      <c r="K142" s="220" t="s">
        <v>19</v>
      </c>
      <c r="L142" s="225"/>
      <c r="M142" s="226" t="s">
        <v>19</v>
      </c>
      <c r="N142" s="227" t="s">
        <v>42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178</v>
      </c>
      <c r="AT142" s="216" t="s">
        <v>142</v>
      </c>
      <c r="AU142" s="216" t="s">
        <v>81</v>
      </c>
      <c r="AY142" s="18" t="s">
        <v>126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79</v>
      </c>
      <c r="BK142" s="217">
        <f>ROUND(I142*H142,2)</f>
        <v>0</v>
      </c>
      <c r="BL142" s="18" t="s">
        <v>153</v>
      </c>
      <c r="BM142" s="216" t="s">
        <v>457</v>
      </c>
    </row>
    <row r="143" s="2" customFormat="1">
      <c r="A143" s="39"/>
      <c r="B143" s="40"/>
      <c r="C143" s="41"/>
      <c r="D143" s="230" t="s">
        <v>611</v>
      </c>
      <c r="E143" s="41"/>
      <c r="F143" s="269" t="s">
        <v>684</v>
      </c>
      <c r="G143" s="41"/>
      <c r="H143" s="41"/>
      <c r="I143" s="270"/>
      <c r="J143" s="41"/>
      <c r="K143" s="41"/>
      <c r="L143" s="45"/>
      <c r="M143" s="271"/>
      <c r="N143" s="27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611</v>
      </c>
      <c r="AU143" s="18" t="s">
        <v>81</v>
      </c>
    </row>
    <row r="144" s="2" customFormat="1" ht="14.4" customHeight="1">
      <c r="A144" s="39"/>
      <c r="B144" s="40"/>
      <c r="C144" s="218" t="s">
        <v>357</v>
      </c>
      <c r="D144" s="218" t="s">
        <v>142</v>
      </c>
      <c r="E144" s="219" t="s">
        <v>685</v>
      </c>
      <c r="F144" s="220" t="s">
        <v>686</v>
      </c>
      <c r="G144" s="221" t="s">
        <v>294</v>
      </c>
      <c r="H144" s="222">
        <v>15</v>
      </c>
      <c r="I144" s="223"/>
      <c r="J144" s="224">
        <f>ROUND(I144*H144,2)</f>
        <v>0</v>
      </c>
      <c r="K144" s="220" t="s">
        <v>19</v>
      </c>
      <c r="L144" s="225"/>
      <c r="M144" s="226" t="s">
        <v>19</v>
      </c>
      <c r="N144" s="227" t="s">
        <v>42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178</v>
      </c>
      <c r="AT144" s="216" t="s">
        <v>142</v>
      </c>
      <c r="AU144" s="216" t="s">
        <v>81</v>
      </c>
      <c r="AY144" s="18" t="s">
        <v>126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79</v>
      </c>
      <c r="BK144" s="217">
        <f>ROUND(I144*H144,2)</f>
        <v>0</v>
      </c>
      <c r="BL144" s="18" t="s">
        <v>153</v>
      </c>
      <c r="BM144" s="216" t="s">
        <v>468</v>
      </c>
    </row>
    <row r="145" s="2" customFormat="1" ht="14.4" customHeight="1">
      <c r="A145" s="39"/>
      <c r="B145" s="40"/>
      <c r="C145" s="205" t="s">
        <v>364</v>
      </c>
      <c r="D145" s="205" t="s">
        <v>129</v>
      </c>
      <c r="E145" s="206" t="s">
        <v>687</v>
      </c>
      <c r="F145" s="207" t="s">
        <v>688</v>
      </c>
      <c r="G145" s="208" t="s">
        <v>164</v>
      </c>
      <c r="H145" s="209">
        <v>2</v>
      </c>
      <c r="I145" s="210"/>
      <c r="J145" s="211">
        <f>ROUND(I145*H145,2)</f>
        <v>0</v>
      </c>
      <c r="K145" s="207" t="s">
        <v>19</v>
      </c>
      <c r="L145" s="45"/>
      <c r="M145" s="212" t="s">
        <v>19</v>
      </c>
      <c r="N145" s="213" t="s">
        <v>42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153</v>
      </c>
      <c r="AT145" s="216" t="s">
        <v>129</v>
      </c>
      <c r="AU145" s="216" t="s">
        <v>81</v>
      </c>
      <c r="AY145" s="18" t="s">
        <v>126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79</v>
      </c>
      <c r="BK145" s="217">
        <f>ROUND(I145*H145,2)</f>
        <v>0</v>
      </c>
      <c r="BL145" s="18" t="s">
        <v>153</v>
      </c>
      <c r="BM145" s="216" t="s">
        <v>476</v>
      </c>
    </row>
    <row r="146" s="2" customFormat="1" ht="14.4" customHeight="1">
      <c r="A146" s="39"/>
      <c r="B146" s="40"/>
      <c r="C146" s="218" t="s">
        <v>368</v>
      </c>
      <c r="D146" s="218" t="s">
        <v>142</v>
      </c>
      <c r="E146" s="219" t="s">
        <v>689</v>
      </c>
      <c r="F146" s="220" t="s">
        <v>690</v>
      </c>
      <c r="G146" s="221" t="s">
        <v>164</v>
      </c>
      <c r="H146" s="222">
        <v>2</v>
      </c>
      <c r="I146" s="223"/>
      <c r="J146" s="224">
        <f>ROUND(I146*H146,2)</f>
        <v>0</v>
      </c>
      <c r="K146" s="220" t="s">
        <v>19</v>
      </c>
      <c r="L146" s="225"/>
      <c r="M146" s="226" t="s">
        <v>19</v>
      </c>
      <c r="N146" s="227" t="s">
        <v>42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178</v>
      </c>
      <c r="AT146" s="216" t="s">
        <v>142</v>
      </c>
      <c r="AU146" s="216" t="s">
        <v>81</v>
      </c>
      <c r="AY146" s="18" t="s">
        <v>126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79</v>
      </c>
      <c r="BK146" s="217">
        <f>ROUND(I146*H146,2)</f>
        <v>0</v>
      </c>
      <c r="BL146" s="18" t="s">
        <v>153</v>
      </c>
      <c r="BM146" s="216" t="s">
        <v>483</v>
      </c>
    </row>
    <row r="147" s="2" customFormat="1" ht="14.4" customHeight="1">
      <c r="A147" s="39"/>
      <c r="B147" s="40"/>
      <c r="C147" s="218" t="s">
        <v>372</v>
      </c>
      <c r="D147" s="218" t="s">
        <v>142</v>
      </c>
      <c r="E147" s="219" t="s">
        <v>691</v>
      </c>
      <c r="F147" s="220" t="s">
        <v>692</v>
      </c>
      <c r="G147" s="221" t="s">
        <v>391</v>
      </c>
      <c r="H147" s="222">
        <v>4</v>
      </c>
      <c r="I147" s="223"/>
      <c r="J147" s="224">
        <f>ROUND(I147*H147,2)</f>
        <v>0</v>
      </c>
      <c r="K147" s="220" t="s">
        <v>19</v>
      </c>
      <c r="L147" s="225"/>
      <c r="M147" s="226" t="s">
        <v>19</v>
      </c>
      <c r="N147" s="227" t="s">
        <v>42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178</v>
      </c>
      <c r="AT147" s="216" t="s">
        <v>142</v>
      </c>
      <c r="AU147" s="216" t="s">
        <v>81</v>
      </c>
      <c r="AY147" s="18" t="s">
        <v>126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79</v>
      </c>
      <c r="BK147" s="217">
        <f>ROUND(I147*H147,2)</f>
        <v>0</v>
      </c>
      <c r="BL147" s="18" t="s">
        <v>153</v>
      </c>
      <c r="BM147" s="216" t="s">
        <v>491</v>
      </c>
    </row>
    <row r="148" s="2" customFormat="1">
      <c r="A148" s="39"/>
      <c r="B148" s="40"/>
      <c r="C148" s="41"/>
      <c r="D148" s="230" t="s">
        <v>611</v>
      </c>
      <c r="E148" s="41"/>
      <c r="F148" s="269" t="s">
        <v>693</v>
      </c>
      <c r="G148" s="41"/>
      <c r="H148" s="41"/>
      <c r="I148" s="270"/>
      <c r="J148" s="41"/>
      <c r="K148" s="41"/>
      <c r="L148" s="45"/>
      <c r="M148" s="271"/>
      <c r="N148" s="27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611</v>
      </c>
      <c r="AU148" s="18" t="s">
        <v>81</v>
      </c>
    </row>
    <row r="149" s="2" customFormat="1" ht="14.4" customHeight="1">
      <c r="A149" s="39"/>
      <c r="B149" s="40"/>
      <c r="C149" s="218" t="s">
        <v>376</v>
      </c>
      <c r="D149" s="218" t="s">
        <v>142</v>
      </c>
      <c r="E149" s="219" t="s">
        <v>694</v>
      </c>
      <c r="F149" s="220" t="s">
        <v>695</v>
      </c>
      <c r="G149" s="221" t="s">
        <v>164</v>
      </c>
      <c r="H149" s="222">
        <v>18</v>
      </c>
      <c r="I149" s="223"/>
      <c r="J149" s="224">
        <f>ROUND(I149*H149,2)</f>
        <v>0</v>
      </c>
      <c r="K149" s="220" t="s">
        <v>19</v>
      </c>
      <c r="L149" s="225"/>
      <c r="M149" s="226" t="s">
        <v>19</v>
      </c>
      <c r="N149" s="227" t="s">
        <v>42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178</v>
      </c>
      <c r="AT149" s="216" t="s">
        <v>142</v>
      </c>
      <c r="AU149" s="216" t="s">
        <v>81</v>
      </c>
      <c r="AY149" s="18" t="s">
        <v>126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79</v>
      </c>
      <c r="BK149" s="217">
        <f>ROUND(I149*H149,2)</f>
        <v>0</v>
      </c>
      <c r="BL149" s="18" t="s">
        <v>153</v>
      </c>
      <c r="BM149" s="216" t="s">
        <v>151</v>
      </c>
    </row>
    <row r="150" s="2" customFormat="1" ht="14.4" customHeight="1">
      <c r="A150" s="39"/>
      <c r="B150" s="40"/>
      <c r="C150" s="218" t="s">
        <v>380</v>
      </c>
      <c r="D150" s="218" t="s">
        <v>142</v>
      </c>
      <c r="E150" s="219" t="s">
        <v>696</v>
      </c>
      <c r="F150" s="220" t="s">
        <v>697</v>
      </c>
      <c r="G150" s="221" t="s">
        <v>391</v>
      </c>
      <c r="H150" s="222">
        <v>16</v>
      </c>
      <c r="I150" s="223"/>
      <c r="J150" s="224">
        <f>ROUND(I150*H150,2)</f>
        <v>0</v>
      </c>
      <c r="K150" s="220" t="s">
        <v>19</v>
      </c>
      <c r="L150" s="225"/>
      <c r="M150" s="226" t="s">
        <v>19</v>
      </c>
      <c r="N150" s="227" t="s">
        <v>42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178</v>
      </c>
      <c r="AT150" s="216" t="s">
        <v>142</v>
      </c>
      <c r="AU150" s="216" t="s">
        <v>81</v>
      </c>
      <c r="AY150" s="18" t="s">
        <v>126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79</v>
      </c>
      <c r="BK150" s="217">
        <f>ROUND(I150*H150,2)</f>
        <v>0</v>
      </c>
      <c r="BL150" s="18" t="s">
        <v>153</v>
      </c>
      <c r="BM150" s="216" t="s">
        <v>698</v>
      </c>
    </row>
    <row r="151" s="2" customFormat="1">
      <c r="A151" s="39"/>
      <c r="B151" s="40"/>
      <c r="C151" s="41"/>
      <c r="D151" s="230" t="s">
        <v>611</v>
      </c>
      <c r="E151" s="41"/>
      <c r="F151" s="269" t="s">
        <v>699</v>
      </c>
      <c r="G151" s="41"/>
      <c r="H151" s="41"/>
      <c r="I151" s="270"/>
      <c r="J151" s="41"/>
      <c r="K151" s="41"/>
      <c r="L151" s="45"/>
      <c r="M151" s="271"/>
      <c r="N151" s="27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611</v>
      </c>
      <c r="AU151" s="18" t="s">
        <v>81</v>
      </c>
    </row>
    <row r="152" s="2" customFormat="1" ht="14.4" customHeight="1">
      <c r="A152" s="39"/>
      <c r="B152" s="40"/>
      <c r="C152" s="218" t="s">
        <v>384</v>
      </c>
      <c r="D152" s="218" t="s">
        <v>142</v>
      </c>
      <c r="E152" s="219" t="s">
        <v>700</v>
      </c>
      <c r="F152" s="220" t="s">
        <v>701</v>
      </c>
      <c r="G152" s="221" t="s">
        <v>391</v>
      </c>
      <c r="H152" s="222">
        <v>18</v>
      </c>
      <c r="I152" s="223"/>
      <c r="J152" s="224">
        <f>ROUND(I152*H152,2)</f>
        <v>0</v>
      </c>
      <c r="K152" s="220" t="s">
        <v>19</v>
      </c>
      <c r="L152" s="225"/>
      <c r="M152" s="226" t="s">
        <v>19</v>
      </c>
      <c r="N152" s="227" t="s">
        <v>42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178</v>
      </c>
      <c r="AT152" s="216" t="s">
        <v>142</v>
      </c>
      <c r="AU152" s="216" t="s">
        <v>81</v>
      </c>
      <c r="AY152" s="18" t="s">
        <v>126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79</v>
      </c>
      <c r="BK152" s="217">
        <f>ROUND(I152*H152,2)</f>
        <v>0</v>
      </c>
      <c r="BL152" s="18" t="s">
        <v>153</v>
      </c>
      <c r="BM152" s="216" t="s">
        <v>702</v>
      </c>
    </row>
    <row r="153" s="2" customFormat="1">
      <c r="A153" s="39"/>
      <c r="B153" s="40"/>
      <c r="C153" s="41"/>
      <c r="D153" s="230" t="s">
        <v>611</v>
      </c>
      <c r="E153" s="41"/>
      <c r="F153" s="269" t="s">
        <v>703</v>
      </c>
      <c r="G153" s="41"/>
      <c r="H153" s="41"/>
      <c r="I153" s="270"/>
      <c r="J153" s="41"/>
      <c r="K153" s="41"/>
      <c r="L153" s="45"/>
      <c r="M153" s="271"/>
      <c r="N153" s="27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611</v>
      </c>
      <c r="AU153" s="18" t="s">
        <v>81</v>
      </c>
    </row>
    <row r="154" s="14" customFormat="1">
      <c r="A154" s="14"/>
      <c r="B154" s="239"/>
      <c r="C154" s="240"/>
      <c r="D154" s="230" t="s">
        <v>192</v>
      </c>
      <c r="E154" s="241" t="s">
        <v>19</v>
      </c>
      <c r="F154" s="242" t="s">
        <v>704</v>
      </c>
      <c r="G154" s="240"/>
      <c r="H154" s="243">
        <v>18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192</v>
      </c>
      <c r="AU154" s="249" t="s">
        <v>81</v>
      </c>
      <c r="AV154" s="14" t="s">
        <v>81</v>
      </c>
      <c r="AW154" s="14" t="s">
        <v>33</v>
      </c>
      <c r="AX154" s="14" t="s">
        <v>71</v>
      </c>
      <c r="AY154" s="249" t="s">
        <v>126</v>
      </c>
    </row>
    <row r="155" s="15" customFormat="1">
      <c r="A155" s="15"/>
      <c r="B155" s="250"/>
      <c r="C155" s="251"/>
      <c r="D155" s="230" t="s">
        <v>192</v>
      </c>
      <c r="E155" s="252" t="s">
        <v>19</v>
      </c>
      <c r="F155" s="253" t="s">
        <v>194</v>
      </c>
      <c r="G155" s="251"/>
      <c r="H155" s="254">
        <v>18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0" t="s">
        <v>192</v>
      </c>
      <c r="AU155" s="260" t="s">
        <v>81</v>
      </c>
      <c r="AV155" s="15" t="s">
        <v>153</v>
      </c>
      <c r="AW155" s="15" t="s">
        <v>33</v>
      </c>
      <c r="AX155" s="15" t="s">
        <v>79</v>
      </c>
      <c r="AY155" s="260" t="s">
        <v>126</v>
      </c>
    </row>
    <row r="156" s="2" customFormat="1" ht="14.4" customHeight="1">
      <c r="A156" s="39"/>
      <c r="B156" s="40"/>
      <c r="C156" s="218" t="s">
        <v>388</v>
      </c>
      <c r="D156" s="218" t="s">
        <v>142</v>
      </c>
      <c r="E156" s="219" t="s">
        <v>705</v>
      </c>
      <c r="F156" s="220" t="s">
        <v>706</v>
      </c>
      <c r="G156" s="221" t="s">
        <v>294</v>
      </c>
      <c r="H156" s="222">
        <v>300</v>
      </c>
      <c r="I156" s="223"/>
      <c r="J156" s="224">
        <f>ROUND(I156*H156,2)</f>
        <v>0</v>
      </c>
      <c r="K156" s="220" t="s">
        <v>19</v>
      </c>
      <c r="L156" s="225"/>
      <c r="M156" s="226" t="s">
        <v>19</v>
      </c>
      <c r="N156" s="227" t="s">
        <v>42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178</v>
      </c>
      <c r="AT156" s="216" t="s">
        <v>142</v>
      </c>
      <c r="AU156" s="216" t="s">
        <v>81</v>
      </c>
      <c r="AY156" s="18" t="s">
        <v>126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79</v>
      </c>
      <c r="BK156" s="217">
        <f>ROUND(I156*H156,2)</f>
        <v>0</v>
      </c>
      <c r="BL156" s="18" t="s">
        <v>153</v>
      </c>
      <c r="BM156" s="216" t="s">
        <v>707</v>
      </c>
    </row>
    <row r="157" s="2" customFormat="1" ht="14.4" customHeight="1">
      <c r="A157" s="39"/>
      <c r="B157" s="40"/>
      <c r="C157" s="218" t="s">
        <v>397</v>
      </c>
      <c r="D157" s="218" t="s">
        <v>142</v>
      </c>
      <c r="E157" s="219" t="s">
        <v>708</v>
      </c>
      <c r="F157" s="220" t="s">
        <v>709</v>
      </c>
      <c r="G157" s="221" t="s">
        <v>391</v>
      </c>
      <c r="H157" s="222">
        <v>4</v>
      </c>
      <c r="I157" s="223"/>
      <c r="J157" s="224">
        <f>ROUND(I157*H157,2)</f>
        <v>0</v>
      </c>
      <c r="K157" s="220" t="s">
        <v>19</v>
      </c>
      <c r="L157" s="225"/>
      <c r="M157" s="226" t="s">
        <v>19</v>
      </c>
      <c r="N157" s="227" t="s">
        <v>42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178</v>
      </c>
      <c r="AT157" s="216" t="s">
        <v>142</v>
      </c>
      <c r="AU157" s="216" t="s">
        <v>81</v>
      </c>
      <c r="AY157" s="18" t="s">
        <v>126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79</v>
      </c>
      <c r="BK157" s="217">
        <f>ROUND(I157*H157,2)</f>
        <v>0</v>
      </c>
      <c r="BL157" s="18" t="s">
        <v>153</v>
      </c>
      <c r="BM157" s="216" t="s">
        <v>710</v>
      </c>
    </row>
    <row r="158" s="2" customFormat="1">
      <c r="A158" s="39"/>
      <c r="B158" s="40"/>
      <c r="C158" s="41"/>
      <c r="D158" s="230" t="s">
        <v>611</v>
      </c>
      <c r="E158" s="41"/>
      <c r="F158" s="269" t="s">
        <v>711</v>
      </c>
      <c r="G158" s="41"/>
      <c r="H158" s="41"/>
      <c r="I158" s="270"/>
      <c r="J158" s="41"/>
      <c r="K158" s="41"/>
      <c r="L158" s="45"/>
      <c r="M158" s="271"/>
      <c r="N158" s="27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611</v>
      </c>
      <c r="AU158" s="18" t="s">
        <v>81</v>
      </c>
    </row>
    <row r="159" s="12" customFormat="1" ht="22.8" customHeight="1">
      <c r="A159" s="12"/>
      <c r="B159" s="189"/>
      <c r="C159" s="190"/>
      <c r="D159" s="191" t="s">
        <v>70</v>
      </c>
      <c r="E159" s="203" t="s">
        <v>712</v>
      </c>
      <c r="F159" s="203" t="s">
        <v>713</v>
      </c>
      <c r="G159" s="190"/>
      <c r="H159" s="190"/>
      <c r="I159" s="193"/>
      <c r="J159" s="204">
        <f>BK159</f>
        <v>0</v>
      </c>
      <c r="K159" s="190"/>
      <c r="L159" s="195"/>
      <c r="M159" s="196"/>
      <c r="N159" s="197"/>
      <c r="O159" s="197"/>
      <c r="P159" s="198">
        <f>SUM(P160:P161)</f>
        <v>0</v>
      </c>
      <c r="Q159" s="197"/>
      <c r="R159" s="198">
        <f>SUM(R160:R161)</f>
        <v>0</v>
      </c>
      <c r="S159" s="197"/>
      <c r="T159" s="199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0" t="s">
        <v>79</v>
      </c>
      <c r="AT159" s="201" t="s">
        <v>70</v>
      </c>
      <c r="AU159" s="201" t="s">
        <v>79</v>
      </c>
      <c r="AY159" s="200" t="s">
        <v>126</v>
      </c>
      <c r="BK159" s="202">
        <f>SUM(BK160:BK161)</f>
        <v>0</v>
      </c>
    </row>
    <row r="160" s="2" customFormat="1" ht="14.4" customHeight="1">
      <c r="A160" s="39"/>
      <c r="B160" s="40"/>
      <c r="C160" s="205" t="s">
        <v>393</v>
      </c>
      <c r="D160" s="205" t="s">
        <v>129</v>
      </c>
      <c r="E160" s="206" t="s">
        <v>714</v>
      </c>
      <c r="F160" s="207" t="s">
        <v>715</v>
      </c>
      <c r="G160" s="208" t="s">
        <v>190</v>
      </c>
      <c r="H160" s="209">
        <v>2</v>
      </c>
      <c r="I160" s="210"/>
      <c r="J160" s="211">
        <f>ROUND(I160*H160,2)</f>
        <v>0</v>
      </c>
      <c r="K160" s="207" t="s">
        <v>19</v>
      </c>
      <c r="L160" s="45"/>
      <c r="M160" s="212" t="s">
        <v>19</v>
      </c>
      <c r="N160" s="213" t="s">
        <v>42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153</v>
      </c>
      <c r="AT160" s="216" t="s">
        <v>129</v>
      </c>
      <c r="AU160" s="216" t="s">
        <v>81</v>
      </c>
      <c r="AY160" s="18" t="s">
        <v>126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79</v>
      </c>
      <c r="BK160" s="217">
        <f>ROUND(I160*H160,2)</f>
        <v>0</v>
      </c>
      <c r="BL160" s="18" t="s">
        <v>153</v>
      </c>
      <c r="BM160" s="216" t="s">
        <v>716</v>
      </c>
    </row>
    <row r="161" s="2" customFormat="1" ht="14.4" customHeight="1">
      <c r="A161" s="39"/>
      <c r="B161" s="40"/>
      <c r="C161" s="205" t="s">
        <v>409</v>
      </c>
      <c r="D161" s="205" t="s">
        <v>129</v>
      </c>
      <c r="E161" s="206" t="s">
        <v>717</v>
      </c>
      <c r="F161" s="207" t="s">
        <v>718</v>
      </c>
      <c r="G161" s="208" t="s">
        <v>294</v>
      </c>
      <c r="H161" s="209">
        <v>300</v>
      </c>
      <c r="I161" s="210"/>
      <c r="J161" s="211">
        <f>ROUND(I161*H161,2)</f>
        <v>0</v>
      </c>
      <c r="K161" s="207" t="s">
        <v>19</v>
      </c>
      <c r="L161" s="45"/>
      <c r="M161" s="212" t="s">
        <v>19</v>
      </c>
      <c r="N161" s="213" t="s">
        <v>42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153</v>
      </c>
      <c r="AT161" s="216" t="s">
        <v>129</v>
      </c>
      <c r="AU161" s="216" t="s">
        <v>81</v>
      </c>
      <c r="AY161" s="18" t="s">
        <v>126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79</v>
      </c>
      <c r="BK161" s="217">
        <f>ROUND(I161*H161,2)</f>
        <v>0</v>
      </c>
      <c r="BL161" s="18" t="s">
        <v>153</v>
      </c>
      <c r="BM161" s="216" t="s">
        <v>719</v>
      </c>
    </row>
    <row r="162" s="12" customFormat="1" ht="22.8" customHeight="1">
      <c r="A162" s="12"/>
      <c r="B162" s="189"/>
      <c r="C162" s="190"/>
      <c r="D162" s="191" t="s">
        <v>70</v>
      </c>
      <c r="E162" s="203" t="s">
        <v>720</v>
      </c>
      <c r="F162" s="203" t="s">
        <v>721</v>
      </c>
      <c r="G162" s="190"/>
      <c r="H162" s="190"/>
      <c r="I162" s="193"/>
      <c r="J162" s="204">
        <f>BK162</f>
        <v>0</v>
      </c>
      <c r="K162" s="190"/>
      <c r="L162" s="195"/>
      <c r="M162" s="196"/>
      <c r="N162" s="197"/>
      <c r="O162" s="197"/>
      <c r="P162" s="198">
        <f>SUM(P163:P174)</f>
        <v>0</v>
      </c>
      <c r="Q162" s="197"/>
      <c r="R162" s="198">
        <f>SUM(R163:R174)</f>
        <v>0</v>
      </c>
      <c r="S162" s="197"/>
      <c r="T162" s="199">
        <f>SUM(T163:T174)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0" t="s">
        <v>79</v>
      </c>
      <c r="AT162" s="201" t="s">
        <v>70</v>
      </c>
      <c r="AU162" s="201" t="s">
        <v>79</v>
      </c>
      <c r="AY162" s="200" t="s">
        <v>126</v>
      </c>
      <c r="BK162" s="202">
        <f>SUM(BK163:BK174)</f>
        <v>0</v>
      </c>
    </row>
    <row r="163" s="2" customFormat="1" ht="14.4" customHeight="1">
      <c r="A163" s="39"/>
      <c r="B163" s="40"/>
      <c r="C163" s="205" t="s">
        <v>413</v>
      </c>
      <c r="D163" s="205" t="s">
        <v>129</v>
      </c>
      <c r="E163" s="206" t="s">
        <v>722</v>
      </c>
      <c r="F163" s="207" t="s">
        <v>723</v>
      </c>
      <c r="G163" s="208" t="s">
        <v>190</v>
      </c>
      <c r="H163" s="209">
        <v>1</v>
      </c>
      <c r="I163" s="210"/>
      <c r="J163" s="211">
        <f>ROUND(I163*H163,2)</f>
        <v>0</v>
      </c>
      <c r="K163" s="207" t="s">
        <v>19</v>
      </c>
      <c r="L163" s="45"/>
      <c r="M163" s="212" t="s">
        <v>19</v>
      </c>
      <c r="N163" s="213" t="s">
        <v>42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153</v>
      </c>
      <c r="AT163" s="216" t="s">
        <v>129</v>
      </c>
      <c r="AU163" s="216" t="s">
        <v>81</v>
      </c>
      <c r="AY163" s="18" t="s">
        <v>126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79</v>
      </c>
      <c r="BK163" s="217">
        <f>ROUND(I163*H163,2)</f>
        <v>0</v>
      </c>
      <c r="BL163" s="18" t="s">
        <v>153</v>
      </c>
      <c r="BM163" s="216" t="s">
        <v>724</v>
      </c>
    </row>
    <row r="164" s="2" customFormat="1">
      <c r="A164" s="39"/>
      <c r="B164" s="40"/>
      <c r="C164" s="41"/>
      <c r="D164" s="230" t="s">
        <v>611</v>
      </c>
      <c r="E164" s="41"/>
      <c r="F164" s="269" t="s">
        <v>725</v>
      </c>
      <c r="G164" s="41"/>
      <c r="H164" s="41"/>
      <c r="I164" s="270"/>
      <c r="J164" s="41"/>
      <c r="K164" s="41"/>
      <c r="L164" s="45"/>
      <c r="M164" s="271"/>
      <c r="N164" s="27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611</v>
      </c>
      <c r="AU164" s="18" t="s">
        <v>81</v>
      </c>
    </row>
    <row r="165" s="2" customFormat="1" ht="14.4" customHeight="1">
      <c r="A165" s="39"/>
      <c r="B165" s="40"/>
      <c r="C165" s="205" t="s">
        <v>417</v>
      </c>
      <c r="D165" s="205" t="s">
        <v>129</v>
      </c>
      <c r="E165" s="206" t="s">
        <v>726</v>
      </c>
      <c r="F165" s="207" t="s">
        <v>727</v>
      </c>
      <c r="G165" s="208" t="s">
        <v>728</v>
      </c>
      <c r="H165" s="209">
        <v>40</v>
      </c>
      <c r="I165" s="210"/>
      <c r="J165" s="211">
        <f>ROUND(I165*H165,2)</f>
        <v>0</v>
      </c>
      <c r="K165" s="207" t="s">
        <v>19</v>
      </c>
      <c r="L165" s="45"/>
      <c r="M165" s="212" t="s">
        <v>19</v>
      </c>
      <c r="N165" s="213" t="s">
        <v>42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153</v>
      </c>
      <c r="AT165" s="216" t="s">
        <v>129</v>
      </c>
      <c r="AU165" s="216" t="s">
        <v>81</v>
      </c>
      <c r="AY165" s="18" t="s">
        <v>126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79</v>
      </c>
      <c r="BK165" s="217">
        <f>ROUND(I165*H165,2)</f>
        <v>0</v>
      </c>
      <c r="BL165" s="18" t="s">
        <v>153</v>
      </c>
      <c r="BM165" s="216" t="s">
        <v>729</v>
      </c>
    </row>
    <row r="166" s="2" customFormat="1" ht="14.4" customHeight="1">
      <c r="A166" s="39"/>
      <c r="B166" s="40"/>
      <c r="C166" s="205" t="s">
        <v>421</v>
      </c>
      <c r="D166" s="205" t="s">
        <v>129</v>
      </c>
      <c r="E166" s="206" t="s">
        <v>730</v>
      </c>
      <c r="F166" s="207" t="s">
        <v>731</v>
      </c>
      <c r="G166" s="208" t="s">
        <v>728</v>
      </c>
      <c r="H166" s="209">
        <v>20</v>
      </c>
      <c r="I166" s="210"/>
      <c r="J166" s="211">
        <f>ROUND(I166*H166,2)</f>
        <v>0</v>
      </c>
      <c r="K166" s="207" t="s">
        <v>19</v>
      </c>
      <c r="L166" s="45"/>
      <c r="M166" s="212" t="s">
        <v>19</v>
      </c>
      <c r="N166" s="213" t="s">
        <v>42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153</v>
      </c>
      <c r="AT166" s="216" t="s">
        <v>129</v>
      </c>
      <c r="AU166" s="216" t="s">
        <v>81</v>
      </c>
      <c r="AY166" s="18" t="s">
        <v>126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79</v>
      </c>
      <c r="BK166" s="217">
        <f>ROUND(I166*H166,2)</f>
        <v>0</v>
      </c>
      <c r="BL166" s="18" t="s">
        <v>153</v>
      </c>
      <c r="BM166" s="216" t="s">
        <v>732</v>
      </c>
    </row>
    <row r="167" s="2" customFormat="1" ht="14.4" customHeight="1">
      <c r="A167" s="39"/>
      <c r="B167" s="40"/>
      <c r="C167" s="205" t="s">
        <v>425</v>
      </c>
      <c r="D167" s="205" t="s">
        <v>129</v>
      </c>
      <c r="E167" s="206" t="s">
        <v>733</v>
      </c>
      <c r="F167" s="207" t="s">
        <v>734</v>
      </c>
      <c r="G167" s="208" t="s">
        <v>728</v>
      </c>
      <c r="H167" s="209">
        <v>160</v>
      </c>
      <c r="I167" s="210"/>
      <c r="J167" s="211">
        <f>ROUND(I167*H167,2)</f>
        <v>0</v>
      </c>
      <c r="K167" s="207" t="s">
        <v>19</v>
      </c>
      <c r="L167" s="45"/>
      <c r="M167" s="212" t="s">
        <v>19</v>
      </c>
      <c r="N167" s="213" t="s">
        <v>42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153</v>
      </c>
      <c r="AT167" s="216" t="s">
        <v>129</v>
      </c>
      <c r="AU167" s="216" t="s">
        <v>81</v>
      </c>
      <c r="AY167" s="18" t="s">
        <v>126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79</v>
      </c>
      <c r="BK167" s="217">
        <f>ROUND(I167*H167,2)</f>
        <v>0</v>
      </c>
      <c r="BL167" s="18" t="s">
        <v>153</v>
      </c>
      <c r="BM167" s="216" t="s">
        <v>735</v>
      </c>
    </row>
    <row r="168" s="14" customFormat="1">
      <c r="A168" s="14"/>
      <c r="B168" s="239"/>
      <c r="C168" s="240"/>
      <c r="D168" s="230" t="s">
        <v>192</v>
      </c>
      <c r="E168" s="241" t="s">
        <v>19</v>
      </c>
      <c r="F168" s="242" t="s">
        <v>736</v>
      </c>
      <c r="G168" s="240"/>
      <c r="H168" s="243">
        <v>160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192</v>
      </c>
      <c r="AU168" s="249" t="s">
        <v>81</v>
      </c>
      <c r="AV168" s="14" t="s">
        <v>81</v>
      </c>
      <c r="AW168" s="14" t="s">
        <v>33</v>
      </c>
      <c r="AX168" s="14" t="s">
        <v>71</v>
      </c>
      <c r="AY168" s="249" t="s">
        <v>126</v>
      </c>
    </row>
    <row r="169" s="15" customFormat="1">
      <c r="A169" s="15"/>
      <c r="B169" s="250"/>
      <c r="C169" s="251"/>
      <c r="D169" s="230" t="s">
        <v>192</v>
      </c>
      <c r="E169" s="252" t="s">
        <v>19</v>
      </c>
      <c r="F169" s="253" t="s">
        <v>194</v>
      </c>
      <c r="G169" s="251"/>
      <c r="H169" s="254">
        <v>160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0" t="s">
        <v>192</v>
      </c>
      <c r="AU169" s="260" t="s">
        <v>81</v>
      </c>
      <c r="AV169" s="15" t="s">
        <v>153</v>
      </c>
      <c r="AW169" s="15" t="s">
        <v>33</v>
      </c>
      <c r="AX169" s="15" t="s">
        <v>79</v>
      </c>
      <c r="AY169" s="260" t="s">
        <v>126</v>
      </c>
    </row>
    <row r="170" s="2" customFormat="1" ht="14.4" customHeight="1">
      <c r="A170" s="39"/>
      <c r="B170" s="40"/>
      <c r="C170" s="205" t="s">
        <v>429</v>
      </c>
      <c r="D170" s="205" t="s">
        <v>129</v>
      </c>
      <c r="E170" s="206" t="s">
        <v>737</v>
      </c>
      <c r="F170" s="207" t="s">
        <v>738</v>
      </c>
      <c r="G170" s="208" t="s">
        <v>728</v>
      </c>
      <c r="H170" s="209">
        <v>64</v>
      </c>
      <c r="I170" s="210"/>
      <c r="J170" s="211">
        <f>ROUND(I170*H170,2)</f>
        <v>0</v>
      </c>
      <c r="K170" s="207" t="s">
        <v>19</v>
      </c>
      <c r="L170" s="45"/>
      <c r="M170" s="212" t="s">
        <v>19</v>
      </c>
      <c r="N170" s="213" t="s">
        <v>42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153</v>
      </c>
      <c r="AT170" s="216" t="s">
        <v>129</v>
      </c>
      <c r="AU170" s="216" t="s">
        <v>81</v>
      </c>
      <c r="AY170" s="18" t="s">
        <v>126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79</v>
      </c>
      <c r="BK170" s="217">
        <f>ROUND(I170*H170,2)</f>
        <v>0</v>
      </c>
      <c r="BL170" s="18" t="s">
        <v>153</v>
      </c>
      <c r="BM170" s="216" t="s">
        <v>739</v>
      </c>
    </row>
    <row r="171" s="2" customFormat="1" ht="14.4" customHeight="1">
      <c r="A171" s="39"/>
      <c r="B171" s="40"/>
      <c r="C171" s="205" t="s">
        <v>433</v>
      </c>
      <c r="D171" s="205" t="s">
        <v>129</v>
      </c>
      <c r="E171" s="206" t="s">
        <v>740</v>
      </c>
      <c r="F171" s="207" t="s">
        <v>741</v>
      </c>
      <c r="G171" s="208" t="s">
        <v>728</v>
      </c>
      <c r="H171" s="209">
        <v>20</v>
      </c>
      <c r="I171" s="210"/>
      <c r="J171" s="211">
        <f>ROUND(I171*H171,2)</f>
        <v>0</v>
      </c>
      <c r="K171" s="207" t="s">
        <v>19</v>
      </c>
      <c r="L171" s="45"/>
      <c r="M171" s="212" t="s">
        <v>19</v>
      </c>
      <c r="N171" s="213" t="s">
        <v>42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153</v>
      </c>
      <c r="AT171" s="216" t="s">
        <v>129</v>
      </c>
      <c r="AU171" s="216" t="s">
        <v>81</v>
      </c>
      <c r="AY171" s="18" t="s">
        <v>126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79</v>
      </c>
      <c r="BK171" s="217">
        <f>ROUND(I171*H171,2)</f>
        <v>0</v>
      </c>
      <c r="BL171" s="18" t="s">
        <v>153</v>
      </c>
      <c r="BM171" s="216" t="s">
        <v>742</v>
      </c>
    </row>
    <row r="172" s="2" customFormat="1" ht="14.4" customHeight="1">
      <c r="A172" s="39"/>
      <c r="B172" s="40"/>
      <c r="C172" s="205" t="s">
        <v>743</v>
      </c>
      <c r="D172" s="205" t="s">
        <v>129</v>
      </c>
      <c r="E172" s="206" t="s">
        <v>744</v>
      </c>
      <c r="F172" s="207" t="s">
        <v>745</v>
      </c>
      <c r="G172" s="208" t="s">
        <v>728</v>
      </c>
      <c r="H172" s="209">
        <v>64</v>
      </c>
      <c r="I172" s="210"/>
      <c r="J172" s="211">
        <f>ROUND(I172*H172,2)</f>
        <v>0</v>
      </c>
      <c r="K172" s="207" t="s">
        <v>19</v>
      </c>
      <c r="L172" s="45"/>
      <c r="M172" s="212" t="s">
        <v>19</v>
      </c>
      <c r="N172" s="213" t="s">
        <v>42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153</v>
      </c>
      <c r="AT172" s="216" t="s">
        <v>129</v>
      </c>
      <c r="AU172" s="216" t="s">
        <v>81</v>
      </c>
      <c r="AY172" s="18" t="s">
        <v>126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79</v>
      </c>
      <c r="BK172" s="217">
        <f>ROUND(I172*H172,2)</f>
        <v>0</v>
      </c>
      <c r="BL172" s="18" t="s">
        <v>153</v>
      </c>
      <c r="BM172" s="216" t="s">
        <v>746</v>
      </c>
    </row>
    <row r="173" s="2" customFormat="1" ht="14.4" customHeight="1">
      <c r="A173" s="39"/>
      <c r="B173" s="40"/>
      <c r="C173" s="205" t="s">
        <v>445</v>
      </c>
      <c r="D173" s="205" t="s">
        <v>129</v>
      </c>
      <c r="E173" s="206" t="s">
        <v>747</v>
      </c>
      <c r="F173" s="207" t="s">
        <v>748</v>
      </c>
      <c r="G173" s="208" t="s">
        <v>749</v>
      </c>
      <c r="H173" s="209">
        <v>16</v>
      </c>
      <c r="I173" s="210"/>
      <c r="J173" s="211">
        <f>ROUND(I173*H173,2)</f>
        <v>0</v>
      </c>
      <c r="K173" s="207" t="s">
        <v>19</v>
      </c>
      <c r="L173" s="45"/>
      <c r="M173" s="212" t="s">
        <v>19</v>
      </c>
      <c r="N173" s="213" t="s">
        <v>42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153</v>
      </c>
      <c r="AT173" s="216" t="s">
        <v>129</v>
      </c>
      <c r="AU173" s="216" t="s">
        <v>81</v>
      </c>
      <c r="AY173" s="18" t="s">
        <v>126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79</v>
      </c>
      <c r="BK173" s="217">
        <f>ROUND(I173*H173,2)</f>
        <v>0</v>
      </c>
      <c r="BL173" s="18" t="s">
        <v>153</v>
      </c>
      <c r="BM173" s="216" t="s">
        <v>750</v>
      </c>
    </row>
    <row r="174" s="2" customFormat="1" ht="14.4" customHeight="1">
      <c r="A174" s="39"/>
      <c r="B174" s="40"/>
      <c r="C174" s="205" t="s">
        <v>437</v>
      </c>
      <c r="D174" s="205" t="s">
        <v>129</v>
      </c>
      <c r="E174" s="206" t="s">
        <v>751</v>
      </c>
      <c r="F174" s="207" t="s">
        <v>752</v>
      </c>
      <c r="G174" s="208" t="s">
        <v>164</v>
      </c>
      <c r="H174" s="209">
        <v>1</v>
      </c>
      <c r="I174" s="210"/>
      <c r="J174" s="211">
        <f>ROUND(I174*H174,2)</f>
        <v>0</v>
      </c>
      <c r="K174" s="207" t="s">
        <v>19</v>
      </c>
      <c r="L174" s="45"/>
      <c r="M174" s="212" t="s">
        <v>19</v>
      </c>
      <c r="N174" s="213" t="s">
        <v>42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153</v>
      </c>
      <c r="AT174" s="216" t="s">
        <v>129</v>
      </c>
      <c r="AU174" s="216" t="s">
        <v>81</v>
      </c>
      <c r="AY174" s="18" t="s">
        <v>126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153</v>
      </c>
      <c r="BM174" s="216" t="s">
        <v>753</v>
      </c>
    </row>
    <row r="175" s="12" customFormat="1" ht="25.92" customHeight="1">
      <c r="A175" s="12"/>
      <c r="B175" s="189"/>
      <c r="C175" s="190"/>
      <c r="D175" s="191" t="s">
        <v>70</v>
      </c>
      <c r="E175" s="192" t="s">
        <v>249</v>
      </c>
      <c r="F175" s="192" t="s">
        <v>250</v>
      </c>
      <c r="G175" s="190"/>
      <c r="H175" s="190"/>
      <c r="I175" s="193"/>
      <c r="J175" s="194">
        <f>BK175</f>
        <v>0</v>
      </c>
      <c r="K175" s="190"/>
      <c r="L175" s="195"/>
      <c r="M175" s="196"/>
      <c r="N175" s="197"/>
      <c r="O175" s="197"/>
      <c r="P175" s="198">
        <f>SUM(P176:P177)</f>
        <v>0</v>
      </c>
      <c r="Q175" s="197"/>
      <c r="R175" s="198">
        <f>SUM(R176:R177)</f>
        <v>0</v>
      </c>
      <c r="S175" s="197"/>
      <c r="T175" s="199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0" t="s">
        <v>153</v>
      </c>
      <c r="AT175" s="201" t="s">
        <v>70</v>
      </c>
      <c r="AU175" s="201" t="s">
        <v>71</v>
      </c>
      <c r="AY175" s="200" t="s">
        <v>126</v>
      </c>
      <c r="BK175" s="202">
        <f>SUM(BK176:BK177)</f>
        <v>0</v>
      </c>
    </row>
    <row r="176" s="2" customFormat="1" ht="14.4" customHeight="1">
      <c r="A176" s="39"/>
      <c r="B176" s="40"/>
      <c r="C176" s="205" t="s">
        <v>441</v>
      </c>
      <c r="D176" s="205" t="s">
        <v>129</v>
      </c>
      <c r="E176" s="206" t="s">
        <v>195</v>
      </c>
      <c r="F176" s="207" t="s">
        <v>196</v>
      </c>
      <c r="G176" s="208" t="s">
        <v>190</v>
      </c>
      <c r="H176" s="209">
        <v>1</v>
      </c>
      <c r="I176" s="210"/>
      <c r="J176" s="211">
        <f>ROUND(I176*H176,2)</f>
        <v>0</v>
      </c>
      <c r="K176" s="207" t="s">
        <v>19</v>
      </c>
      <c r="L176" s="45"/>
      <c r="M176" s="212" t="s">
        <v>19</v>
      </c>
      <c r="N176" s="213" t="s">
        <v>42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754</v>
      </c>
      <c r="AT176" s="216" t="s">
        <v>129</v>
      </c>
      <c r="AU176" s="216" t="s">
        <v>79</v>
      </c>
      <c r="AY176" s="18" t="s">
        <v>126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79</v>
      </c>
      <c r="BK176" s="217">
        <f>ROUND(I176*H176,2)</f>
        <v>0</v>
      </c>
      <c r="BL176" s="18" t="s">
        <v>754</v>
      </c>
      <c r="BM176" s="216" t="s">
        <v>755</v>
      </c>
    </row>
    <row r="177" s="2" customFormat="1" ht="14.4" customHeight="1">
      <c r="A177" s="39"/>
      <c r="B177" s="40"/>
      <c r="C177" s="205" t="s">
        <v>405</v>
      </c>
      <c r="D177" s="205" t="s">
        <v>129</v>
      </c>
      <c r="E177" s="206" t="s">
        <v>756</v>
      </c>
      <c r="F177" s="207" t="s">
        <v>757</v>
      </c>
      <c r="G177" s="208" t="s">
        <v>190</v>
      </c>
      <c r="H177" s="209">
        <v>1</v>
      </c>
      <c r="I177" s="210"/>
      <c r="J177" s="211">
        <f>ROUND(I177*H177,2)</f>
        <v>0</v>
      </c>
      <c r="K177" s="207" t="s">
        <v>19</v>
      </c>
      <c r="L177" s="45"/>
      <c r="M177" s="264" t="s">
        <v>19</v>
      </c>
      <c r="N177" s="265" t="s">
        <v>42</v>
      </c>
      <c r="O177" s="266"/>
      <c r="P177" s="267">
        <f>O177*H177</f>
        <v>0</v>
      </c>
      <c r="Q177" s="267">
        <v>0</v>
      </c>
      <c r="R177" s="267">
        <f>Q177*H177</f>
        <v>0</v>
      </c>
      <c r="S177" s="267">
        <v>0</v>
      </c>
      <c r="T177" s="26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754</v>
      </c>
      <c r="AT177" s="216" t="s">
        <v>129</v>
      </c>
      <c r="AU177" s="216" t="s">
        <v>79</v>
      </c>
      <c r="AY177" s="18" t="s">
        <v>126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79</v>
      </c>
      <c r="BK177" s="217">
        <f>ROUND(I177*H177,2)</f>
        <v>0</v>
      </c>
      <c r="BL177" s="18" t="s">
        <v>754</v>
      </c>
      <c r="BM177" s="216" t="s">
        <v>758</v>
      </c>
    </row>
    <row r="178" s="2" customFormat="1" ht="6.96" customHeight="1">
      <c r="A178" s="39"/>
      <c r="B178" s="60"/>
      <c r="C178" s="61"/>
      <c r="D178" s="61"/>
      <c r="E178" s="61"/>
      <c r="F178" s="61"/>
      <c r="G178" s="61"/>
      <c r="H178" s="61"/>
      <c r="I178" s="61"/>
      <c r="J178" s="61"/>
      <c r="K178" s="61"/>
      <c r="L178" s="45"/>
      <c r="M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</sheetData>
  <sheetProtection sheet="1" autoFilter="0" formatColumns="0" formatRows="0" objects="1" scenarios="1" spinCount="100000" saltValue="mnUJ/HEijvKgHgRcBmXvhmT57VexWKFB1g4HD2M7KIZJWIwhyw2yZIXgz1WmmPMyQG+3ByU0JhrbKAg7kL6O+Q==" hashValue="PyDeqb9ekFTaUU1Rd6s3yn0C8uQWuW4ZDIXPjrMC8OsA15/B32D5aHmnGvKMgHI3ZNmobR0j0pTO5LefpP4aZA==" algorithmName="SHA-512" password="CC35"/>
  <autoFilter ref="C85:K17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6" customFormat="1" ht="45" customHeight="1">
      <c r="B3" s="278"/>
      <c r="C3" s="279" t="s">
        <v>759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760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761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762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763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764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765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766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767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768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769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93</v>
      </c>
      <c r="F18" s="285" t="s">
        <v>770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771</v>
      </c>
      <c r="F19" s="285" t="s">
        <v>772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78</v>
      </c>
      <c r="F20" s="285" t="s">
        <v>773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774</v>
      </c>
      <c r="F21" s="285" t="s">
        <v>775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249</v>
      </c>
      <c r="F22" s="285" t="s">
        <v>250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776</v>
      </c>
      <c r="F23" s="285" t="s">
        <v>777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778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779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780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781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782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783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784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785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786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112</v>
      </c>
      <c r="F36" s="285"/>
      <c r="G36" s="285" t="s">
        <v>787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788</v>
      </c>
      <c r="F37" s="285"/>
      <c r="G37" s="285" t="s">
        <v>789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52</v>
      </c>
      <c r="F38" s="285"/>
      <c r="G38" s="285" t="s">
        <v>790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53</v>
      </c>
      <c r="F39" s="285"/>
      <c r="G39" s="285" t="s">
        <v>791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113</v>
      </c>
      <c r="F40" s="285"/>
      <c r="G40" s="285" t="s">
        <v>792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114</v>
      </c>
      <c r="F41" s="285"/>
      <c r="G41" s="285" t="s">
        <v>793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794</v>
      </c>
      <c r="F42" s="285"/>
      <c r="G42" s="285" t="s">
        <v>795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796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797</v>
      </c>
      <c r="F44" s="285"/>
      <c r="G44" s="285" t="s">
        <v>798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116</v>
      </c>
      <c r="F45" s="285"/>
      <c r="G45" s="285" t="s">
        <v>799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800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801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802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803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804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805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806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807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808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809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810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811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812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813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814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815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816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817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818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819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820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821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822</v>
      </c>
      <c r="D76" s="303"/>
      <c r="E76" s="303"/>
      <c r="F76" s="303" t="s">
        <v>823</v>
      </c>
      <c r="G76" s="304"/>
      <c r="H76" s="303" t="s">
        <v>53</v>
      </c>
      <c r="I76" s="303" t="s">
        <v>56</v>
      </c>
      <c r="J76" s="303" t="s">
        <v>824</v>
      </c>
      <c r="K76" s="302"/>
    </row>
    <row r="77" s="1" customFormat="1" ht="17.25" customHeight="1">
      <c r="B77" s="300"/>
      <c r="C77" s="305" t="s">
        <v>825</v>
      </c>
      <c r="D77" s="305"/>
      <c r="E77" s="305"/>
      <c r="F77" s="306" t="s">
        <v>826</v>
      </c>
      <c r="G77" s="307"/>
      <c r="H77" s="305"/>
      <c r="I77" s="305"/>
      <c r="J77" s="305" t="s">
        <v>827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52</v>
      </c>
      <c r="D79" s="310"/>
      <c r="E79" s="310"/>
      <c r="F79" s="311" t="s">
        <v>828</v>
      </c>
      <c r="G79" s="312"/>
      <c r="H79" s="288" t="s">
        <v>829</v>
      </c>
      <c r="I79" s="288" t="s">
        <v>830</v>
      </c>
      <c r="J79" s="288">
        <v>20</v>
      </c>
      <c r="K79" s="302"/>
    </row>
    <row r="80" s="1" customFormat="1" ht="15" customHeight="1">
      <c r="B80" s="300"/>
      <c r="C80" s="288" t="s">
        <v>831</v>
      </c>
      <c r="D80" s="288"/>
      <c r="E80" s="288"/>
      <c r="F80" s="311" t="s">
        <v>828</v>
      </c>
      <c r="G80" s="312"/>
      <c r="H80" s="288" t="s">
        <v>832</v>
      </c>
      <c r="I80" s="288" t="s">
        <v>830</v>
      </c>
      <c r="J80" s="288">
        <v>120</v>
      </c>
      <c r="K80" s="302"/>
    </row>
    <row r="81" s="1" customFormat="1" ht="15" customHeight="1">
      <c r="B81" s="313"/>
      <c r="C81" s="288" t="s">
        <v>833</v>
      </c>
      <c r="D81" s="288"/>
      <c r="E81" s="288"/>
      <c r="F81" s="311" t="s">
        <v>834</v>
      </c>
      <c r="G81" s="312"/>
      <c r="H81" s="288" t="s">
        <v>835</v>
      </c>
      <c r="I81" s="288" t="s">
        <v>830</v>
      </c>
      <c r="J81" s="288">
        <v>50</v>
      </c>
      <c r="K81" s="302"/>
    </row>
    <row r="82" s="1" customFormat="1" ht="15" customHeight="1">
      <c r="B82" s="313"/>
      <c r="C82" s="288" t="s">
        <v>836</v>
      </c>
      <c r="D82" s="288"/>
      <c r="E82" s="288"/>
      <c r="F82" s="311" t="s">
        <v>828</v>
      </c>
      <c r="G82" s="312"/>
      <c r="H82" s="288" t="s">
        <v>837</v>
      </c>
      <c r="I82" s="288" t="s">
        <v>838</v>
      </c>
      <c r="J82" s="288"/>
      <c r="K82" s="302"/>
    </row>
    <row r="83" s="1" customFormat="1" ht="15" customHeight="1">
      <c r="B83" s="313"/>
      <c r="C83" s="314" t="s">
        <v>839</v>
      </c>
      <c r="D83" s="314"/>
      <c r="E83" s="314"/>
      <c r="F83" s="315" t="s">
        <v>834</v>
      </c>
      <c r="G83" s="314"/>
      <c r="H83" s="314" t="s">
        <v>840</v>
      </c>
      <c r="I83" s="314" t="s">
        <v>830</v>
      </c>
      <c r="J83" s="314">
        <v>15</v>
      </c>
      <c r="K83" s="302"/>
    </row>
    <row r="84" s="1" customFormat="1" ht="15" customHeight="1">
      <c r="B84" s="313"/>
      <c r="C84" s="314" t="s">
        <v>841</v>
      </c>
      <c r="D84" s="314"/>
      <c r="E84" s="314"/>
      <c r="F84" s="315" t="s">
        <v>834</v>
      </c>
      <c r="G84" s="314"/>
      <c r="H84" s="314" t="s">
        <v>842</v>
      </c>
      <c r="I84" s="314" t="s">
        <v>830</v>
      </c>
      <c r="J84" s="314">
        <v>15</v>
      </c>
      <c r="K84" s="302"/>
    </row>
    <row r="85" s="1" customFormat="1" ht="15" customHeight="1">
      <c r="B85" s="313"/>
      <c r="C85" s="314" t="s">
        <v>843</v>
      </c>
      <c r="D85" s="314"/>
      <c r="E85" s="314"/>
      <c r="F85" s="315" t="s">
        <v>834</v>
      </c>
      <c r="G85" s="314"/>
      <c r="H85" s="314" t="s">
        <v>844</v>
      </c>
      <c r="I85" s="314" t="s">
        <v>830</v>
      </c>
      <c r="J85" s="314">
        <v>20</v>
      </c>
      <c r="K85" s="302"/>
    </row>
    <row r="86" s="1" customFormat="1" ht="15" customHeight="1">
      <c r="B86" s="313"/>
      <c r="C86" s="314" t="s">
        <v>845</v>
      </c>
      <c r="D86" s="314"/>
      <c r="E86" s="314"/>
      <c r="F86" s="315" t="s">
        <v>834</v>
      </c>
      <c r="G86" s="314"/>
      <c r="H86" s="314" t="s">
        <v>846</v>
      </c>
      <c r="I86" s="314" t="s">
        <v>830</v>
      </c>
      <c r="J86" s="314">
        <v>20</v>
      </c>
      <c r="K86" s="302"/>
    </row>
    <row r="87" s="1" customFormat="1" ht="15" customHeight="1">
      <c r="B87" s="313"/>
      <c r="C87" s="288" t="s">
        <v>847</v>
      </c>
      <c r="D87" s="288"/>
      <c r="E87" s="288"/>
      <c r="F87" s="311" t="s">
        <v>834</v>
      </c>
      <c r="G87" s="312"/>
      <c r="H87" s="288" t="s">
        <v>848</v>
      </c>
      <c r="I87" s="288" t="s">
        <v>830</v>
      </c>
      <c r="J87" s="288">
        <v>50</v>
      </c>
      <c r="K87" s="302"/>
    </row>
    <row r="88" s="1" customFormat="1" ht="15" customHeight="1">
      <c r="B88" s="313"/>
      <c r="C88" s="288" t="s">
        <v>849</v>
      </c>
      <c r="D88" s="288"/>
      <c r="E88" s="288"/>
      <c r="F88" s="311" t="s">
        <v>834</v>
      </c>
      <c r="G88" s="312"/>
      <c r="H88" s="288" t="s">
        <v>850</v>
      </c>
      <c r="I88" s="288" t="s">
        <v>830</v>
      </c>
      <c r="J88" s="288">
        <v>20</v>
      </c>
      <c r="K88" s="302"/>
    </row>
    <row r="89" s="1" customFormat="1" ht="15" customHeight="1">
      <c r="B89" s="313"/>
      <c r="C89" s="288" t="s">
        <v>851</v>
      </c>
      <c r="D89" s="288"/>
      <c r="E89" s="288"/>
      <c r="F89" s="311" t="s">
        <v>834</v>
      </c>
      <c r="G89" s="312"/>
      <c r="H89" s="288" t="s">
        <v>852</v>
      </c>
      <c r="I89" s="288" t="s">
        <v>830</v>
      </c>
      <c r="J89" s="288">
        <v>20</v>
      </c>
      <c r="K89" s="302"/>
    </row>
    <row r="90" s="1" customFormat="1" ht="15" customHeight="1">
      <c r="B90" s="313"/>
      <c r="C90" s="288" t="s">
        <v>853</v>
      </c>
      <c r="D90" s="288"/>
      <c r="E90" s="288"/>
      <c r="F90" s="311" t="s">
        <v>834</v>
      </c>
      <c r="G90" s="312"/>
      <c r="H90" s="288" t="s">
        <v>854</v>
      </c>
      <c r="I90" s="288" t="s">
        <v>830</v>
      </c>
      <c r="J90" s="288">
        <v>50</v>
      </c>
      <c r="K90" s="302"/>
    </row>
    <row r="91" s="1" customFormat="1" ht="15" customHeight="1">
      <c r="B91" s="313"/>
      <c r="C91" s="288" t="s">
        <v>855</v>
      </c>
      <c r="D91" s="288"/>
      <c r="E91" s="288"/>
      <c r="F91" s="311" t="s">
        <v>834</v>
      </c>
      <c r="G91" s="312"/>
      <c r="H91" s="288" t="s">
        <v>855</v>
      </c>
      <c r="I91" s="288" t="s">
        <v>830</v>
      </c>
      <c r="J91" s="288">
        <v>50</v>
      </c>
      <c r="K91" s="302"/>
    </row>
    <row r="92" s="1" customFormat="1" ht="15" customHeight="1">
      <c r="B92" s="313"/>
      <c r="C92" s="288" t="s">
        <v>856</v>
      </c>
      <c r="D92" s="288"/>
      <c r="E92" s="288"/>
      <c r="F92" s="311" t="s">
        <v>834</v>
      </c>
      <c r="G92" s="312"/>
      <c r="H92" s="288" t="s">
        <v>857</v>
      </c>
      <c r="I92" s="288" t="s">
        <v>830</v>
      </c>
      <c r="J92" s="288">
        <v>255</v>
      </c>
      <c r="K92" s="302"/>
    </row>
    <row r="93" s="1" customFormat="1" ht="15" customHeight="1">
      <c r="B93" s="313"/>
      <c r="C93" s="288" t="s">
        <v>858</v>
      </c>
      <c r="D93" s="288"/>
      <c r="E93" s="288"/>
      <c r="F93" s="311" t="s">
        <v>828</v>
      </c>
      <c r="G93" s="312"/>
      <c r="H93" s="288" t="s">
        <v>859</v>
      </c>
      <c r="I93" s="288" t="s">
        <v>860</v>
      </c>
      <c r="J93" s="288"/>
      <c r="K93" s="302"/>
    </row>
    <row r="94" s="1" customFormat="1" ht="15" customHeight="1">
      <c r="B94" s="313"/>
      <c r="C94" s="288" t="s">
        <v>861</v>
      </c>
      <c r="D94" s="288"/>
      <c r="E94" s="288"/>
      <c r="F94" s="311" t="s">
        <v>828</v>
      </c>
      <c r="G94" s="312"/>
      <c r="H94" s="288" t="s">
        <v>862</v>
      </c>
      <c r="I94" s="288" t="s">
        <v>863</v>
      </c>
      <c r="J94" s="288"/>
      <c r="K94" s="302"/>
    </row>
    <row r="95" s="1" customFormat="1" ht="15" customHeight="1">
      <c r="B95" s="313"/>
      <c r="C95" s="288" t="s">
        <v>864</v>
      </c>
      <c r="D95" s="288"/>
      <c r="E95" s="288"/>
      <c r="F95" s="311" t="s">
        <v>828</v>
      </c>
      <c r="G95" s="312"/>
      <c r="H95" s="288" t="s">
        <v>864</v>
      </c>
      <c r="I95" s="288" t="s">
        <v>863</v>
      </c>
      <c r="J95" s="288"/>
      <c r="K95" s="302"/>
    </row>
    <row r="96" s="1" customFormat="1" ht="15" customHeight="1">
      <c r="B96" s="313"/>
      <c r="C96" s="288" t="s">
        <v>37</v>
      </c>
      <c r="D96" s="288"/>
      <c r="E96" s="288"/>
      <c r="F96" s="311" t="s">
        <v>828</v>
      </c>
      <c r="G96" s="312"/>
      <c r="H96" s="288" t="s">
        <v>865</v>
      </c>
      <c r="I96" s="288" t="s">
        <v>863</v>
      </c>
      <c r="J96" s="288"/>
      <c r="K96" s="302"/>
    </row>
    <row r="97" s="1" customFormat="1" ht="15" customHeight="1">
      <c r="B97" s="313"/>
      <c r="C97" s="288" t="s">
        <v>47</v>
      </c>
      <c r="D97" s="288"/>
      <c r="E97" s="288"/>
      <c r="F97" s="311" t="s">
        <v>828</v>
      </c>
      <c r="G97" s="312"/>
      <c r="H97" s="288" t="s">
        <v>866</v>
      </c>
      <c r="I97" s="288" t="s">
        <v>863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867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822</v>
      </c>
      <c r="D103" s="303"/>
      <c r="E103" s="303"/>
      <c r="F103" s="303" t="s">
        <v>823</v>
      </c>
      <c r="G103" s="304"/>
      <c r="H103" s="303" t="s">
        <v>53</v>
      </c>
      <c r="I103" s="303" t="s">
        <v>56</v>
      </c>
      <c r="J103" s="303" t="s">
        <v>824</v>
      </c>
      <c r="K103" s="302"/>
    </row>
    <row r="104" s="1" customFormat="1" ht="17.25" customHeight="1">
      <c r="B104" s="300"/>
      <c r="C104" s="305" t="s">
        <v>825</v>
      </c>
      <c r="D104" s="305"/>
      <c r="E104" s="305"/>
      <c r="F104" s="306" t="s">
        <v>826</v>
      </c>
      <c r="G104" s="307"/>
      <c r="H104" s="305"/>
      <c r="I104" s="305"/>
      <c r="J104" s="305" t="s">
        <v>827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52</v>
      </c>
      <c r="D106" s="310"/>
      <c r="E106" s="310"/>
      <c r="F106" s="311" t="s">
        <v>828</v>
      </c>
      <c r="G106" s="288"/>
      <c r="H106" s="288" t="s">
        <v>868</v>
      </c>
      <c r="I106" s="288" t="s">
        <v>830</v>
      </c>
      <c r="J106" s="288">
        <v>20</v>
      </c>
      <c r="K106" s="302"/>
    </row>
    <row r="107" s="1" customFormat="1" ht="15" customHeight="1">
      <c r="B107" s="300"/>
      <c r="C107" s="288" t="s">
        <v>831</v>
      </c>
      <c r="D107" s="288"/>
      <c r="E107" s="288"/>
      <c r="F107" s="311" t="s">
        <v>828</v>
      </c>
      <c r="G107" s="288"/>
      <c r="H107" s="288" t="s">
        <v>868</v>
      </c>
      <c r="I107" s="288" t="s">
        <v>830</v>
      </c>
      <c r="J107" s="288">
        <v>120</v>
      </c>
      <c r="K107" s="302"/>
    </row>
    <row r="108" s="1" customFormat="1" ht="15" customHeight="1">
      <c r="B108" s="313"/>
      <c r="C108" s="288" t="s">
        <v>833</v>
      </c>
      <c r="D108" s="288"/>
      <c r="E108" s="288"/>
      <c r="F108" s="311" t="s">
        <v>834</v>
      </c>
      <c r="G108" s="288"/>
      <c r="H108" s="288" t="s">
        <v>868</v>
      </c>
      <c r="I108" s="288" t="s">
        <v>830</v>
      </c>
      <c r="J108" s="288">
        <v>50</v>
      </c>
      <c r="K108" s="302"/>
    </row>
    <row r="109" s="1" customFormat="1" ht="15" customHeight="1">
      <c r="B109" s="313"/>
      <c r="C109" s="288" t="s">
        <v>836</v>
      </c>
      <c r="D109" s="288"/>
      <c r="E109" s="288"/>
      <c r="F109" s="311" t="s">
        <v>828</v>
      </c>
      <c r="G109" s="288"/>
      <c r="H109" s="288" t="s">
        <v>868</v>
      </c>
      <c r="I109" s="288" t="s">
        <v>838</v>
      </c>
      <c r="J109" s="288"/>
      <c r="K109" s="302"/>
    </row>
    <row r="110" s="1" customFormat="1" ht="15" customHeight="1">
      <c r="B110" s="313"/>
      <c r="C110" s="288" t="s">
        <v>847</v>
      </c>
      <c r="D110" s="288"/>
      <c r="E110" s="288"/>
      <c r="F110" s="311" t="s">
        <v>834</v>
      </c>
      <c r="G110" s="288"/>
      <c r="H110" s="288" t="s">
        <v>868</v>
      </c>
      <c r="I110" s="288" t="s">
        <v>830</v>
      </c>
      <c r="J110" s="288">
        <v>50</v>
      </c>
      <c r="K110" s="302"/>
    </row>
    <row r="111" s="1" customFormat="1" ht="15" customHeight="1">
      <c r="B111" s="313"/>
      <c r="C111" s="288" t="s">
        <v>855</v>
      </c>
      <c r="D111" s="288"/>
      <c r="E111" s="288"/>
      <c r="F111" s="311" t="s">
        <v>834</v>
      </c>
      <c r="G111" s="288"/>
      <c r="H111" s="288" t="s">
        <v>868</v>
      </c>
      <c r="I111" s="288" t="s">
        <v>830</v>
      </c>
      <c r="J111" s="288">
        <v>50</v>
      </c>
      <c r="K111" s="302"/>
    </row>
    <row r="112" s="1" customFormat="1" ht="15" customHeight="1">
      <c r="B112" s="313"/>
      <c r="C112" s="288" t="s">
        <v>853</v>
      </c>
      <c r="D112" s="288"/>
      <c r="E112" s="288"/>
      <c r="F112" s="311" t="s">
        <v>834</v>
      </c>
      <c r="G112" s="288"/>
      <c r="H112" s="288" t="s">
        <v>868</v>
      </c>
      <c r="I112" s="288" t="s">
        <v>830</v>
      </c>
      <c r="J112" s="288">
        <v>50</v>
      </c>
      <c r="K112" s="302"/>
    </row>
    <row r="113" s="1" customFormat="1" ht="15" customHeight="1">
      <c r="B113" s="313"/>
      <c r="C113" s="288" t="s">
        <v>52</v>
      </c>
      <c r="D113" s="288"/>
      <c r="E113" s="288"/>
      <c r="F113" s="311" t="s">
        <v>828</v>
      </c>
      <c r="G113" s="288"/>
      <c r="H113" s="288" t="s">
        <v>869</v>
      </c>
      <c r="I113" s="288" t="s">
        <v>830</v>
      </c>
      <c r="J113" s="288">
        <v>20</v>
      </c>
      <c r="K113" s="302"/>
    </row>
    <row r="114" s="1" customFormat="1" ht="15" customHeight="1">
      <c r="B114" s="313"/>
      <c r="C114" s="288" t="s">
        <v>870</v>
      </c>
      <c r="D114" s="288"/>
      <c r="E114" s="288"/>
      <c r="F114" s="311" t="s">
        <v>828</v>
      </c>
      <c r="G114" s="288"/>
      <c r="H114" s="288" t="s">
        <v>871</v>
      </c>
      <c r="I114" s="288" t="s">
        <v>830</v>
      </c>
      <c r="J114" s="288">
        <v>120</v>
      </c>
      <c r="K114" s="302"/>
    </row>
    <row r="115" s="1" customFormat="1" ht="15" customHeight="1">
      <c r="B115" s="313"/>
      <c r="C115" s="288" t="s">
        <v>37</v>
      </c>
      <c r="D115" s="288"/>
      <c r="E115" s="288"/>
      <c r="F115" s="311" t="s">
        <v>828</v>
      </c>
      <c r="G115" s="288"/>
      <c r="H115" s="288" t="s">
        <v>872</v>
      </c>
      <c r="I115" s="288" t="s">
        <v>863</v>
      </c>
      <c r="J115" s="288"/>
      <c r="K115" s="302"/>
    </row>
    <row r="116" s="1" customFormat="1" ht="15" customHeight="1">
      <c r="B116" s="313"/>
      <c r="C116" s="288" t="s">
        <v>47</v>
      </c>
      <c r="D116" s="288"/>
      <c r="E116" s="288"/>
      <c r="F116" s="311" t="s">
        <v>828</v>
      </c>
      <c r="G116" s="288"/>
      <c r="H116" s="288" t="s">
        <v>873</v>
      </c>
      <c r="I116" s="288" t="s">
        <v>863</v>
      </c>
      <c r="J116" s="288"/>
      <c r="K116" s="302"/>
    </row>
    <row r="117" s="1" customFormat="1" ht="15" customHeight="1">
      <c r="B117" s="313"/>
      <c r="C117" s="288" t="s">
        <v>56</v>
      </c>
      <c r="D117" s="288"/>
      <c r="E117" s="288"/>
      <c r="F117" s="311" t="s">
        <v>828</v>
      </c>
      <c r="G117" s="288"/>
      <c r="H117" s="288" t="s">
        <v>874</v>
      </c>
      <c r="I117" s="288" t="s">
        <v>875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876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822</v>
      </c>
      <c r="D123" s="303"/>
      <c r="E123" s="303"/>
      <c r="F123" s="303" t="s">
        <v>823</v>
      </c>
      <c r="G123" s="304"/>
      <c r="H123" s="303" t="s">
        <v>53</v>
      </c>
      <c r="I123" s="303" t="s">
        <v>56</v>
      </c>
      <c r="J123" s="303" t="s">
        <v>824</v>
      </c>
      <c r="K123" s="332"/>
    </row>
    <row r="124" s="1" customFormat="1" ht="17.25" customHeight="1">
      <c r="B124" s="331"/>
      <c r="C124" s="305" t="s">
        <v>825</v>
      </c>
      <c r="D124" s="305"/>
      <c r="E124" s="305"/>
      <c r="F124" s="306" t="s">
        <v>826</v>
      </c>
      <c r="G124" s="307"/>
      <c r="H124" s="305"/>
      <c r="I124" s="305"/>
      <c r="J124" s="305" t="s">
        <v>827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831</v>
      </c>
      <c r="D126" s="310"/>
      <c r="E126" s="310"/>
      <c r="F126" s="311" t="s">
        <v>828</v>
      </c>
      <c r="G126" s="288"/>
      <c r="H126" s="288" t="s">
        <v>868</v>
      </c>
      <c r="I126" s="288" t="s">
        <v>830</v>
      </c>
      <c r="J126" s="288">
        <v>120</v>
      </c>
      <c r="K126" s="336"/>
    </row>
    <row r="127" s="1" customFormat="1" ht="15" customHeight="1">
      <c r="B127" s="333"/>
      <c r="C127" s="288" t="s">
        <v>877</v>
      </c>
      <c r="D127" s="288"/>
      <c r="E127" s="288"/>
      <c r="F127" s="311" t="s">
        <v>828</v>
      </c>
      <c r="G127" s="288"/>
      <c r="H127" s="288" t="s">
        <v>878</v>
      </c>
      <c r="I127" s="288" t="s">
        <v>830</v>
      </c>
      <c r="J127" s="288" t="s">
        <v>879</v>
      </c>
      <c r="K127" s="336"/>
    </row>
    <row r="128" s="1" customFormat="1" ht="15" customHeight="1">
      <c r="B128" s="333"/>
      <c r="C128" s="288" t="s">
        <v>776</v>
      </c>
      <c r="D128" s="288"/>
      <c r="E128" s="288"/>
      <c r="F128" s="311" t="s">
        <v>828</v>
      </c>
      <c r="G128" s="288"/>
      <c r="H128" s="288" t="s">
        <v>880</v>
      </c>
      <c r="I128" s="288" t="s">
        <v>830</v>
      </c>
      <c r="J128" s="288" t="s">
        <v>879</v>
      </c>
      <c r="K128" s="336"/>
    </row>
    <row r="129" s="1" customFormat="1" ht="15" customHeight="1">
      <c r="B129" s="333"/>
      <c r="C129" s="288" t="s">
        <v>839</v>
      </c>
      <c r="D129" s="288"/>
      <c r="E129" s="288"/>
      <c r="F129" s="311" t="s">
        <v>834</v>
      </c>
      <c r="G129" s="288"/>
      <c r="H129" s="288" t="s">
        <v>840</v>
      </c>
      <c r="I129" s="288" t="s">
        <v>830</v>
      </c>
      <c r="J129" s="288">
        <v>15</v>
      </c>
      <c r="K129" s="336"/>
    </row>
    <row r="130" s="1" customFormat="1" ht="15" customHeight="1">
      <c r="B130" s="333"/>
      <c r="C130" s="314" t="s">
        <v>841</v>
      </c>
      <c r="D130" s="314"/>
      <c r="E130" s="314"/>
      <c r="F130" s="315" t="s">
        <v>834</v>
      </c>
      <c r="G130" s="314"/>
      <c r="H130" s="314" t="s">
        <v>842</v>
      </c>
      <c r="I130" s="314" t="s">
        <v>830</v>
      </c>
      <c r="J130" s="314">
        <v>15</v>
      </c>
      <c r="K130" s="336"/>
    </row>
    <row r="131" s="1" customFormat="1" ht="15" customHeight="1">
      <c r="B131" s="333"/>
      <c r="C131" s="314" t="s">
        <v>843</v>
      </c>
      <c r="D131" s="314"/>
      <c r="E131" s="314"/>
      <c r="F131" s="315" t="s">
        <v>834</v>
      </c>
      <c r="G131" s="314"/>
      <c r="H131" s="314" t="s">
        <v>844</v>
      </c>
      <c r="I131" s="314" t="s">
        <v>830</v>
      </c>
      <c r="J131" s="314">
        <v>20</v>
      </c>
      <c r="K131" s="336"/>
    </row>
    <row r="132" s="1" customFormat="1" ht="15" customHeight="1">
      <c r="B132" s="333"/>
      <c r="C132" s="314" t="s">
        <v>845</v>
      </c>
      <c r="D132" s="314"/>
      <c r="E132" s="314"/>
      <c r="F132" s="315" t="s">
        <v>834</v>
      </c>
      <c r="G132" s="314"/>
      <c r="H132" s="314" t="s">
        <v>846</v>
      </c>
      <c r="I132" s="314" t="s">
        <v>830</v>
      </c>
      <c r="J132" s="314">
        <v>20</v>
      </c>
      <c r="K132" s="336"/>
    </row>
    <row r="133" s="1" customFormat="1" ht="15" customHeight="1">
      <c r="B133" s="333"/>
      <c r="C133" s="288" t="s">
        <v>833</v>
      </c>
      <c r="D133" s="288"/>
      <c r="E133" s="288"/>
      <c r="F133" s="311" t="s">
        <v>834</v>
      </c>
      <c r="G133" s="288"/>
      <c r="H133" s="288" t="s">
        <v>868</v>
      </c>
      <c r="I133" s="288" t="s">
        <v>830</v>
      </c>
      <c r="J133" s="288">
        <v>50</v>
      </c>
      <c r="K133" s="336"/>
    </row>
    <row r="134" s="1" customFormat="1" ht="15" customHeight="1">
      <c r="B134" s="333"/>
      <c r="C134" s="288" t="s">
        <v>847</v>
      </c>
      <c r="D134" s="288"/>
      <c r="E134" s="288"/>
      <c r="F134" s="311" t="s">
        <v>834</v>
      </c>
      <c r="G134" s="288"/>
      <c r="H134" s="288" t="s">
        <v>868</v>
      </c>
      <c r="I134" s="288" t="s">
        <v>830</v>
      </c>
      <c r="J134" s="288">
        <v>50</v>
      </c>
      <c r="K134" s="336"/>
    </row>
    <row r="135" s="1" customFormat="1" ht="15" customHeight="1">
      <c r="B135" s="333"/>
      <c r="C135" s="288" t="s">
        <v>853</v>
      </c>
      <c r="D135" s="288"/>
      <c r="E135" s="288"/>
      <c r="F135" s="311" t="s">
        <v>834</v>
      </c>
      <c r="G135" s="288"/>
      <c r="H135" s="288" t="s">
        <v>868</v>
      </c>
      <c r="I135" s="288" t="s">
        <v>830</v>
      </c>
      <c r="J135" s="288">
        <v>50</v>
      </c>
      <c r="K135" s="336"/>
    </row>
    <row r="136" s="1" customFormat="1" ht="15" customHeight="1">
      <c r="B136" s="333"/>
      <c r="C136" s="288" t="s">
        <v>855</v>
      </c>
      <c r="D136" s="288"/>
      <c r="E136" s="288"/>
      <c r="F136" s="311" t="s">
        <v>834</v>
      </c>
      <c r="G136" s="288"/>
      <c r="H136" s="288" t="s">
        <v>868</v>
      </c>
      <c r="I136" s="288" t="s">
        <v>830</v>
      </c>
      <c r="J136" s="288">
        <v>50</v>
      </c>
      <c r="K136" s="336"/>
    </row>
    <row r="137" s="1" customFormat="1" ht="15" customHeight="1">
      <c r="B137" s="333"/>
      <c r="C137" s="288" t="s">
        <v>856</v>
      </c>
      <c r="D137" s="288"/>
      <c r="E137" s="288"/>
      <c r="F137" s="311" t="s">
        <v>834</v>
      </c>
      <c r="G137" s="288"/>
      <c r="H137" s="288" t="s">
        <v>881</v>
      </c>
      <c r="I137" s="288" t="s">
        <v>830</v>
      </c>
      <c r="J137" s="288">
        <v>255</v>
      </c>
      <c r="K137" s="336"/>
    </row>
    <row r="138" s="1" customFormat="1" ht="15" customHeight="1">
      <c r="B138" s="333"/>
      <c r="C138" s="288" t="s">
        <v>858</v>
      </c>
      <c r="D138" s="288"/>
      <c r="E138" s="288"/>
      <c r="F138" s="311" t="s">
        <v>828</v>
      </c>
      <c r="G138" s="288"/>
      <c r="H138" s="288" t="s">
        <v>882</v>
      </c>
      <c r="I138" s="288" t="s">
        <v>860</v>
      </c>
      <c r="J138" s="288"/>
      <c r="K138" s="336"/>
    </row>
    <row r="139" s="1" customFormat="1" ht="15" customHeight="1">
      <c r="B139" s="333"/>
      <c r="C139" s="288" t="s">
        <v>861</v>
      </c>
      <c r="D139" s="288"/>
      <c r="E139" s="288"/>
      <c r="F139" s="311" t="s">
        <v>828</v>
      </c>
      <c r="G139" s="288"/>
      <c r="H139" s="288" t="s">
        <v>883</v>
      </c>
      <c r="I139" s="288" t="s">
        <v>863</v>
      </c>
      <c r="J139" s="288"/>
      <c r="K139" s="336"/>
    </row>
    <row r="140" s="1" customFormat="1" ht="15" customHeight="1">
      <c r="B140" s="333"/>
      <c r="C140" s="288" t="s">
        <v>864</v>
      </c>
      <c r="D140" s="288"/>
      <c r="E140" s="288"/>
      <c r="F140" s="311" t="s">
        <v>828</v>
      </c>
      <c r="G140" s="288"/>
      <c r="H140" s="288" t="s">
        <v>864</v>
      </c>
      <c r="I140" s="288" t="s">
        <v>863</v>
      </c>
      <c r="J140" s="288"/>
      <c r="K140" s="336"/>
    </row>
    <row r="141" s="1" customFormat="1" ht="15" customHeight="1">
      <c r="B141" s="333"/>
      <c r="C141" s="288" t="s">
        <v>37</v>
      </c>
      <c r="D141" s="288"/>
      <c r="E141" s="288"/>
      <c r="F141" s="311" t="s">
        <v>828</v>
      </c>
      <c r="G141" s="288"/>
      <c r="H141" s="288" t="s">
        <v>884</v>
      </c>
      <c r="I141" s="288" t="s">
        <v>863</v>
      </c>
      <c r="J141" s="288"/>
      <c r="K141" s="336"/>
    </row>
    <row r="142" s="1" customFormat="1" ht="15" customHeight="1">
      <c r="B142" s="333"/>
      <c r="C142" s="288" t="s">
        <v>885</v>
      </c>
      <c r="D142" s="288"/>
      <c r="E142" s="288"/>
      <c r="F142" s="311" t="s">
        <v>828</v>
      </c>
      <c r="G142" s="288"/>
      <c r="H142" s="288" t="s">
        <v>886</v>
      </c>
      <c r="I142" s="288" t="s">
        <v>863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887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822</v>
      </c>
      <c r="D148" s="303"/>
      <c r="E148" s="303"/>
      <c r="F148" s="303" t="s">
        <v>823</v>
      </c>
      <c r="G148" s="304"/>
      <c r="H148" s="303" t="s">
        <v>53</v>
      </c>
      <c r="I148" s="303" t="s">
        <v>56</v>
      </c>
      <c r="J148" s="303" t="s">
        <v>824</v>
      </c>
      <c r="K148" s="302"/>
    </row>
    <row r="149" s="1" customFormat="1" ht="17.25" customHeight="1">
      <c r="B149" s="300"/>
      <c r="C149" s="305" t="s">
        <v>825</v>
      </c>
      <c r="D149" s="305"/>
      <c r="E149" s="305"/>
      <c r="F149" s="306" t="s">
        <v>826</v>
      </c>
      <c r="G149" s="307"/>
      <c r="H149" s="305"/>
      <c r="I149" s="305"/>
      <c r="J149" s="305" t="s">
        <v>827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831</v>
      </c>
      <c r="D151" s="288"/>
      <c r="E151" s="288"/>
      <c r="F151" s="341" t="s">
        <v>828</v>
      </c>
      <c r="G151" s="288"/>
      <c r="H151" s="340" t="s">
        <v>868</v>
      </c>
      <c r="I151" s="340" t="s">
        <v>830</v>
      </c>
      <c r="J151" s="340">
        <v>120</v>
      </c>
      <c r="K151" s="336"/>
    </row>
    <row r="152" s="1" customFormat="1" ht="15" customHeight="1">
      <c r="B152" s="313"/>
      <c r="C152" s="340" t="s">
        <v>877</v>
      </c>
      <c r="D152" s="288"/>
      <c r="E152" s="288"/>
      <c r="F152" s="341" t="s">
        <v>828</v>
      </c>
      <c r="G152" s="288"/>
      <c r="H152" s="340" t="s">
        <v>888</v>
      </c>
      <c r="I152" s="340" t="s">
        <v>830</v>
      </c>
      <c r="J152" s="340" t="s">
        <v>879</v>
      </c>
      <c r="K152" s="336"/>
    </row>
    <row r="153" s="1" customFormat="1" ht="15" customHeight="1">
      <c r="B153" s="313"/>
      <c r="C153" s="340" t="s">
        <v>776</v>
      </c>
      <c r="D153" s="288"/>
      <c r="E153" s="288"/>
      <c r="F153" s="341" t="s">
        <v>828</v>
      </c>
      <c r="G153" s="288"/>
      <c r="H153" s="340" t="s">
        <v>889</v>
      </c>
      <c r="I153" s="340" t="s">
        <v>830</v>
      </c>
      <c r="J153" s="340" t="s">
        <v>879</v>
      </c>
      <c r="K153" s="336"/>
    </row>
    <row r="154" s="1" customFormat="1" ht="15" customHeight="1">
      <c r="B154" s="313"/>
      <c r="C154" s="340" t="s">
        <v>833</v>
      </c>
      <c r="D154" s="288"/>
      <c r="E154" s="288"/>
      <c r="F154" s="341" t="s">
        <v>834</v>
      </c>
      <c r="G154" s="288"/>
      <c r="H154" s="340" t="s">
        <v>868</v>
      </c>
      <c r="I154" s="340" t="s">
        <v>830</v>
      </c>
      <c r="J154" s="340">
        <v>50</v>
      </c>
      <c r="K154" s="336"/>
    </row>
    <row r="155" s="1" customFormat="1" ht="15" customHeight="1">
      <c r="B155" s="313"/>
      <c r="C155" s="340" t="s">
        <v>836</v>
      </c>
      <c r="D155" s="288"/>
      <c r="E155" s="288"/>
      <c r="F155" s="341" t="s">
        <v>828</v>
      </c>
      <c r="G155" s="288"/>
      <c r="H155" s="340" t="s">
        <v>868</v>
      </c>
      <c r="I155" s="340" t="s">
        <v>838</v>
      </c>
      <c r="J155" s="340"/>
      <c r="K155" s="336"/>
    </row>
    <row r="156" s="1" customFormat="1" ht="15" customHeight="1">
      <c r="B156" s="313"/>
      <c r="C156" s="340" t="s">
        <v>847</v>
      </c>
      <c r="D156" s="288"/>
      <c r="E156" s="288"/>
      <c r="F156" s="341" t="s">
        <v>834</v>
      </c>
      <c r="G156" s="288"/>
      <c r="H156" s="340" t="s">
        <v>868</v>
      </c>
      <c r="I156" s="340" t="s">
        <v>830</v>
      </c>
      <c r="J156" s="340">
        <v>50</v>
      </c>
      <c r="K156" s="336"/>
    </row>
    <row r="157" s="1" customFormat="1" ht="15" customHeight="1">
      <c r="B157" s="313"/>
      <c r="C157" s="340" t="s">
        <v>855</v>
      </c>
      <c r="D157" s="288"/>
      <c r="E157" s="288"/>
      <c r="F157" s="341" t="s">
        <v>834</v>
      </c>
      <c r="G157" s="288"/>
      <c r="H157" s="340" t="s">
        <v>868</v>
      </c>
      <c r="I157" s="340" t="s">
        <v>830</v>
      </c>
      <c r="J157" s="340">
        <v>50</v>
      </c>
      <c r="K157" s="336"/>
    </row>
    <row r="158" s="1" customFormat="1" ht="15" customHeight="1">
      <c r="B158" s="313"/>
      <c r="C158" s="340" t="s">
        <v>853</v>
      </c>
      <c r="D158" s="288"/>
      <c r="E158" s="288"/>
      <c r="F158" s="341" t="s">
        <v>834</v>
      </c>
      <c r="G158" s="288"/>
      <c r="H158" s="340" t="s">
        <v>868</v>
      </c>
      <c r="I158" s="340" t="s">
        <v>830</v>
      </c>
      <c r="J158" s="340">
        <v>50</v>
      </c>
      <c r="K158" s="336"/>
    </row>
    <row r="159" s="1" customFormat="1" ht="15" customHeight="1">
      <c r="B159" s="313"/>
      <c r="C159" s="340" t="s">
        <v>99</v>
      </c>
      <c r="D159" s="288"/>
      <c r="E159" s="288"/>
      <c r="F159" s="341" t="s">
        <v>828</v>
      </c>
      <c r="G159" s="288"/>
      <c r="H159" s="340" t="s">
        <v>890</v>
      </c>
      <c r="I159" s="340" t="s">
        <v>830</v>
      </c>
      <c r="J159" s="340" t="s">
        <v>891</v>
      </c>
      <c r="K159" s="336"/>
    </row>
    <row r="160" s="1" customFormat="1" ht="15" customHeight="1">
      <c r="B160" s="313"/>
      <c r="C160" s="340" t="s">
        <v>892</v>
      </c>
      <c r="D160" s="288"/>
      <c r="E160" s="288"/>
      <c r="F160" s="341" t="s">
        <v>828</v>
      </c>
      <c r="G160" s="288"/>
      <c r="H160" s="340" t="s">
        <v>893</v>
      </c>
      <c r="I160" s="340" t="s">
        <v>863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894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822</v>
      </c>
      <c r="D166" s="303"/>
      <c r="E166" s="303"/>
      <c r="F166" s="303" t="s">
        <v>823</v>
      </c>
      <c r="G166" s="345"/>
      <c r="H166" s="346" t="s">
        <v>53</v>
      </c>
      <c r="I166" s="346" t="s">
        <v>56</v>
      </c>
      <c r="J166" s="303" t="s">
        <v>824</v>
      </c>
      <c r="K166" s="280"/>
    </row>
    <row r="167" s="1" customFormat="1" ht="17.25" customHeight="1">
      <c r="B167" s="281"/>
      <c r="C167" s="305" t="s">
        <v>825</v>
      </c>
      <c r="D167" s="305"/>
      <c r="E167" s="305"/>
      <c r="F167" s="306" t="s">
        <v>826</v>
      </c>
      <c r="G167" s="347"/>
      <c r="H167" s="348"/>
      <c r="I167" s="348"/>
      <c r="J167" s="305" t="s">
        <v>827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831</v>
      </c>
      <c r="D169" s="288"/>
      <c r="E169" s="288"/>
      <c r="F169" s="311" t="s">
        <v>828</v>
      </c>
      <c r="G169" s="288"/>
      <c r="H169" s="288" t="s">
        <v>868</v>
      </c>
      <c r="I169" s="288" t="s">
        <v>830</v>
      </c>
      <c r="J169" s="288">
        <v>120</v>
      </c>
      <c r="K169" s="336"/>
    </row>
    <row r="170" s="1" customFormat="1" ht="15" customHeight="1">
      <c r="B170" s="313"/>
      <c r="C170" s="288" t="s">
        <v>877</v>
      </c>
      <c r="D170" s="288"/>
      <c r="E170" s="288"/>
      <c r="F170" s="311" t="s">
        <v>828</v>
      </c>
      <c r="G170" s="288"/>
      <c r="H170" s="288" t="s">
        <v>878</v>
      </c>
      <c r="I170" s="288" t="s">
        <v>830</v>
      </c>
      <c r="J170" s="288" t="s">
        <v>879</v>
      </c>
      <c r="K170" s="336"/>
    </row>
    <row r="171" s="1" customFormat="1" ht="15" customHeight="1">
      <c r="B171" s="313"/>
      <c r="C171" s="288" t="s">
        <v>776</v>
      </c>
      <c r="D171" s="288"/>
      <c r="E171" s="288"/>
      <c r="F171" s="311" t="s">
        <v>828</v>
      </c>
      <c r="G171" s="288"/>
      <c r="H171" s="288" t="s">
        <v>895</v>
      </c>
      <c r="I171" s="288" t="s">
        <v>830</v>
      </c>
      <c r="J171" s="288" t="s">
        <v>879</v>
      </c>
      <c r="K171" s="336"/>
    </row>
    <row r="172" s="1" customFormat="1" ht="15" customHeight="1">
      <c r="B172" s="313"/>
      <c r="C172" s="288" t="s">
        <v>833</v>
      </c>
      <c r="D172" s="288"/>
      <c r="E172" s="288"/>
      <c r="F172" s="311" t="s">
        <v>834</v>
      </c>
      <c r="G172" s="288"/>
      <c r="H172" s="288" t="s">
        <v>895</v>
      </c>
      <c r="I172" s="288" t="s">
        <v>830</v>
      </c>
      <c r="J172" s="288">
        <v>50</v>
      </c>
      <c r="K172" s="336"/>
    </row>
    <row r="173" s="1" customFormat="1" ht="15" customHeight="1">
      <c r="B173" s="313"/>
      <c r="C173" s="288" t="s">
        <v>836</v>
      </c>
      <c r="D173" s="288"/>
      <c r="E173" s="288"/>
      <c r="F173" s="311" t="s">
        <v>828</v>
      </c>
      <c r="G173" s="288"/>
      <c r="H173" s="288" t="s">
        <v>895</v>
      </c>
      <c r="I173" s="288" t="s">
        <v>838</v>
      </c>
      <c r="J173" s="288"/>
      <c r="K173" s="336"/>
    </row>
    <row r="174" s="1" customFormat="1" ht="15" customHeight="1">
      <c r="B174" s="313"/>
      <c r="C174" s="288" t="s">
        <v>847</v>
      </c>
      <c r="D174" s="288"/>
      <c r="E174" s="288"/>
      <c r="F174" s="311" t="s">
        <v>834</v>
      </c>
      <c r="G174" s="288"/>
      <c r="H174" s="288" t="s">
        <v>895</v>
      </c>
      <c r="I174" s="288" t="s">
        <v>830</v>
      </c>
      <c r="J174" s="288">
        <v>50</v>
      </c>
      <c r="K174" s="336"/>
    </row>
    <row r="175" s="1" customFormat="1" ht="15" customHeight="1">
      <c r="B175" s="313"/>
      <c r="C175" s="288" t="s">
        <v>855</v>
      </c>
      <c r="D175" s="288"/>
      <c r="E175" s="288"/>
      <c r="F175" s="311" t="s">
        <v>834</v>
      </c>
      <c r="G175" s="288"/>
      <c r="H175" s="288" t="s">
        <v>895</v>
      </c>
      <c r="I175" s="288" t="s">
        <v>830</v>
      </c>
      <c r="J175" s="288">
        <v>50</v>
      </c>
      <c r="K175" s="336"/>
    </row>
    <row r="176" s="1" customFormat="1" ht="15" customHeight="1">
      <c r="B176" s="313"/>
      <c r="C176" s="288" t="s">
        <v>853</v>
      </c>
      <c r="D176" s="288"/>
      <c r="E176" s="288"/>
      <c r="F176" s="311" t="s">
        <v>834</v>
      </c>
      <c r="G176" s="288"/>
      <c r="H176" s="288" t="s">
        <v>895</v>
      </c>
      <c r="I176" s="288" t="s">
        <v>830</v>
      </c>
      <c r="J176" s="288">
        <v>50</v>
      </c>
      <c r="K176" s="336"/>
    </row>
    <row r="177" s="1" customFormat="1" ht="15" customHeight="1">
      <c r="B177" s="313"/>
      <c r="C177" s="288" t="s">
        <v>112</v>
      </c>
      <c r="D177" s="288"/>
      <c r="E177" s="288"/>
      <c r="F177" s="311" t="s">
        <v>828</v>
      </c>
      <c r="G177" s="288"/>
      <c r="H177" s="288" t="s">
        <v>896</v>
      </c>
      <c r="I177" s="288" t="s">
        <v>897</v>
      </c>
      <c r="J177" s="288"/>
      <c r="K177" s="336"/>
    </row>
    <row r="178" s="1" customFormat="1" ht="15" customHeight="1">
      <c r="B178" s="313"/>
      <c r="C178" s="288" t="s">
        <v>56</v>
      </c>
      <c r="D178" s="288"/>
      <c r="E178" s="288"/>
      <c r="F178" s="311" t="s">
        <v>828</v>
      </c>
      <c r="G178" s="288"/>
      <c r="H178" s="288" t="s">
        <v>898</v>
      </c>
      <c r="I178" s="288" t="s">
        <v>899</v>
      </c>
      <c r="J178" s="288">
        <v>1</v>
      </c>
      <c r="K178" s="336"/>
    </row>
    <row r="179" s="1" customFormat="1" ht="15" customHeight="1">
      <c r="B179" s="313"/>
      <c r="C179" s="288" t="s">
        <v>52</v>
      </c>
      <c r="D179" s="288"/>
      <c r="E179" s="288"/>
      <c r="F179" s="311" t="s">
        <v>828</v>
      </c>
      <c r="G179" s="288"/>
      <c r="H179" s="288" t="s">
        <v>900</v>
      </c>
      <c r="I179" s="288" t="s">
        <v>830</v>
      </c>
      <c r="J179" s="288">
        <v>20</v>
      </c>
      <c r="K179" s="336"/>
    </row>
    <row r="180" s="1" customFormat="1" ht="15" customHeight="1">
      <c r="B180" s="313"/>
      <c r="C180" s="288" t="s">
        <v>53</v>
      </c>
      <c r="D180" s="288"/>
      <c r="E180" s="288"/>
      <c r="F180" s="311" t="s">
        <v>828</v>
      </c>
      <c r="G180" s="288"/>
      <c r="H180" s="288" t="s">
        <v>901</v>
      </c>
      <c r="I180" s="288" t="s">
        <v>830</v>
      </c>
      <c r="J180" s="288">
        <v>255</v>
      </c>
      <c r="K180" s="336"/>
    </row>
    <row r="181" s="1" customFormat="1" ht="15" customHeight="1">
      <c r="B181" s="313"/>
      <c r="C181" s="288" t="s">
        <v>113</v>
      </c>
      <c r="D181" s="288"/>
      <c r="E181" s="288"/>
      <c r="F181" s="311" t="s">
        <v>828</v>
      </c>
      <c r="G181" s="288"/>
      <c r="H181" s="288" t="s">
        <v>792</v>
      </c>
      <c r="I181" s="288" t="s">
        <v>830</v>
      </c>
      <c r="J181" s="288">
        <v>10</v>
      </c>
      <c r="K181" s="336"/>
    </row>
    <row r="182" s="1" customFormat="1" ht="15" customHeight="1">
      <c r="B182" s="313"/>
      <c r="C182" s="288" t="s">
        <v>114</v>
      </c>
      <c r="D182" s="288"/>
      <c r="E182" s="288"/>
      <c r="F182" s="311" t="s">
        <v>828</v>
      </c>
      <c r="G182" s="288"/>
      <c r="H182" s="288" t="s">
        <v>902</v>
      </c>
      <c r="I182" s="288" t="s">
        <v>863</v>
      </c>
      <c r="J182" s="288"/>
      <c r="K182" s="336"/>
    </row>
    <row r="183" s="1" customFormat="1" ht="15" customHeight="1">
      <c r="B183" s="313"/>
      <c r="C183" s="288" t="s">
        <v>903</v>
      </c>
      <c r="D183" s="288"/>
      <c r="E183" s="288"/>
      <c r="F183" s="311" t="s">
        <v>828</v>
      </c>
      <c r="G183" s="288"/>
      <c r="H183" s="288" t="s">
        <v>904</v>
      </c>
      <c r="I183" s="288" t="s">
        <v>863</v>
      </c>
      <c r="J183" s="288"/>
      <c r="K183" s="336"/>
    </row>
    <row r="184" s="1" customFormat="1" ht="15" customHeight="1">
      <c r="B184" s="313"/>
      <c r="C184" s="288" t="s">
        <v>892</v>
      </c>
      <c r="D184" s="288"/>
      <c r="E184" s="288"/>
      <c r="F184" s="311" t="s">
        <v>828</v>
      </c>
      <c r="G184" s="288"/>
      <c r="H184" s="288" t="s">
        <v>905</v>
      </c>
      <c r="I184" s="288" t="s">
        <v>863</v>
      </c>
      <c r="J184" s="288"/>
      <c r="K184" s="336"/>
    </row>
    <row r="185" s="1" customFormat="1" ht="15" customHeight="1">
      <c r="B185" s="313"/>
      <c r="C185" s="288" t="s">
        <v>116</v>
      </c>
      <c r="D185" s="288"/>
      <c r="E185" s="288"/>
      <c r="F185" s="311" t="s">
        <v>834</v>
      </c>
      <c r="G185" s="288"/>
      <c r="H185" s="288" t="s">
        <v>906</v>
      </c>
      <c r="I185" s="288" t="s">
        <v>830</v>
      </c>
      <c r="J185" s="288">
        <v>50</v>
      </c>
      <c r="K185" s="336"/>
    </row>
    <row r="186" s="1" customFormat="1" ht="15" customHeight="1">
      <c r="B186" s="313"/>
      <c r="C186" s="288" t="s">
        <v>907</v>
      </c>
      <c r="D186" s="288"/>
      <c r="E186" s="288"/>
      <c r="F186" s="311" t="s">
        <v>834</v>
      </c>
      <c r="G186" s="288"/>
      <c r="H186" s="288" t="s">
        <v>908</v>
      </c>
      <c r="I186" s="288" t="s">
        <v>909</v>
      </c>
      <c r="J186" s="288"/>
      <c r="K186" s="336"/>
    </row>
    <row r="187" s="1" customFormat="1" ht="15" customHeight="1">
      <c r="B187" s="313"/>
      <c r="C187" s="288" t="s">
        <v>910</v>
      </c>
      <c r="D187" s="288"/>
      <c r="E187" s="288"/>
      <c r="F187" s="311" t="s">
        <v>834</v>
      </c>
      <c r="G187" s="288"/>
      <c r="H187" s="288" t="s">
        <v>911</v>
      </c>
      <c r="I187" s="288" t="s">
        <v>909</v>
      </c>
      <c r="J187" s="288"/>
      <c r="K187" s="336"/>
    </row>
    <row r="188" s="1" customFormat="1" ht="15" customHeight="1">
      <c r="B188" s="313"/>
      <c r="C188" s="288" t="s">
        <v>912</v>
      </c>
      <c r="D188" s="288"/>
      <c r="E188" s="288"/>
      <c r="F188" s="311" t="s">
        <v>834</v>
      </c>
      <c r="G188" s="288"/>
      <c r="H188" s="288" t="s">
        <v>913</v>
      </c>
      <c r="I188" s="288" t="s">
        <v>909</v>
      </c>
      <c r="J188" s="288"/>
      <c r="K188" s="336"/>
    </row>
    <row r="189" s="1" customFormat="1" ht="15" customHeight="1">
      <c r="B189" s="313"/>
      <c r="C189" s="349" t="s">
        <v>914</v>
      </c>
      <c r="D189" s="288"/>
      <c r="E189" s="288"/>
      <c r="F189" s="311" t="s">
        <v>834</v>
      </c>
      <c r="G189" s="288"/>
      <c r="H189" s="288" t="s">
        <v>915</v>
      </c>
      <c r="I189" s="288" t="s">
        <v>916</v>
      </c>
      <c r="J189" s="350" t="s">
        <v>917</v>
      </c>
      <c r="K189" s="336"/>
    </row>
    <row r="190" s="1" customFormat="1" ht="15" customHeight="1">
      <c r="B190" s="313"/>
      <c r="C190" s="349" t="s">
        <v>41</v>
      </c>
      <c r="D190" s="288"/>
      <c r="E190" s="288"/>
      <c r="F190" s="311" t="s">
        <v>828</v>
      </c>
      <c r="G190" s="288"/>
      <c r="H190" s="285" t="s">
        <v>918</v>
      </c>
      <c r="I190" s="288" t="s">
        <v>919</v>
      </c>
      <c r="J190" s="288"/>
      <c r="K190" s="336"/>
    </row>
    <row r="191" s="1" customFormat="1" ht="15" customHeight="1">
      <c r="B191" s="313"/>
      <c r="C191" s="349" t="s">
        <v>920</v>
      </c>
      <c r="D191" s="288"/>
      <c r="E191" s="288"/>
      <c r="F191" s="311" t="s">
        <v>828</v>
      </c>
      <c r="G191" s="288"/>
      <c r="H191" s="288" t="s">
        <v>921</v>
      </c>
      <c r="I191" s="288" t="s">
        <v>863</v>
      </c>
      <c r="J191" s="288"/>
      <c r="K191" s="336"/>
    </row>
    <row r="192" s="1" customFormat="1" ht="15" customHeight="1">
      <c r="B192" s="313"/>
      <c r="C192" s="349" t="s">
        <v>922</v>
      </c>
      <c r="D192" s="288"/>
      <c r="E192" s="288"/>
      <c r="F192" s="311" t="s">
        <v>828</v>
      </c>
      <c r="G192" s="288"/>
      <c r="H192" s="288" t="s">
        <v>923</v>
      </c>
      <c r="I192" s="288" t="s">
        <v>863</v>
      </c>
      <c r="J192" s="288"/>
      <c r="K192" s="336"/>
    </row>
    <row r="193" s="1" customFormat="1" ht="15" customHeight="1">
      <c r="B193" s="313"/>
      <c r="C193" s="349" t="s">
        <v>924</v>
      </c>
      <c r="D193" s="288"/>
      <c r="E193" s="288"/>
      <c r="F193" s="311" t="s">
        <v>834</v>
      </c>
      <c r="G193" s="288"/>
      <c r="H193" s="288" t="s">
        <v>925</v>
      </c>
      <c r="I193" s="288" t="s">
        <v>863</v>
      </c>
      <c r="J193" s="288"/>
      <c r="K193" s="336"/>
    </row>
    <row r="194" s="1" customFormat="1" ht="15" customHeight="1">
      <c r="B194" s="342"/>
      <c r="C194" s="351"/>
      <c r="D194" s="322"/>
      <c r="E194" s="322"/>
      <c r="F194" s="322"/>
      <c r="G194" s="322"/>
      <c r="H194" s="322"/>
      <c r="I194" s="322"/>
      <c r="J194" s="322"/>
      <c r="K194" s="343"/>
    </row>
    <row r="195" s="1" customFormat="1" ht="18.75" customHeight="1">
      <c r="B195" s="324"/>
      <c r="C195" s="334"/>
      <c r="D195" s="334"/>
      <c r="E195" s="334"/>
      <c r="F195" s="344"/>
      <c r="G195" s="334"/>
      <c r="H195" s="334"/>
      <c r="I195" s="334"/>
      <c r="J195" s="334"/>
      <c r="K195" s="324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296"/>
      <c r="C197" s="296"/>
      <c r="D197" s="296"/>
      <c r="E197" s="296"/>
      <c r="F197" s="296"/>
      <c r="G197" s="296"/>
      <c r="H197" s="296"/>
      <c r="I197" s="296"/>
      <c r="J197" s="296"/>
      <c r="K197" s="296"/>
    </row>
    <row r="198" s="1" customFormat="1" ht="13.5">
      <c r="B198" s="275"/>
      <c r="C198" s="276"/>
      <c r="D198" s="276"/>
      <c r="E198" s="276"/>
      <c r="F198" s="276"/>
      <c r="G198" s="276"/>
      <c r="H198" s="276"/>
      <c r="I198" s="276"/>
      <c r="J198" s="276"/>
      <c r="K198" s="277"/>
    </row>
    <row r="199" s="1" customFormat="1" ht="21">
      <c r="B199" s="278"/>
      <c r="C199" s="279" t="s">
        <v>926</v>
      </c>
      <c r="D199" s="279"/>
      <c r="E199" s="279"/>
      <c r="F199" s="279"/>
      <c r="G199" s="279"/>
      <c r="H199" s="279"/>
      <c r="I199" s="279"/>
      <c r="J199" s="279"/>
      <c r="K199" s="280"/>
    </row>
    <row r="200" s="1" customFormat="1" ht="25.5" customHeight="1">
      <c r="B200" s="278"/>
      <c r="C200" s="352" t="s">
        <v>927</v>
      </c>
      <c r="D200" s="352"/>
      <c r="E200" s="352"/>
      <c r="F200" s="352" t="s">
        <v>928</v>
      </c>
      <c r="G200" s="353"/>
      <c r="H200" s="352" t="s">
        <v>929</v>
      </c>
      <c r="I200" s="352"/>
      <c r="J200" s="352"/>
      <c r="K200" s="280"/>
    </row>
    <row r="201" s="1" customFormat="1" ht="5.25" customHeight="1">
      <c r="B201" s="313"/>
      <c r="C201" s="308"/>
      <c r="D201" s="308"/>
      <c r="E201" s="308"/>
      <c r="F201" s="308"/>
      <c r="G201" s="334"/>
      <c r="H201" s="308"/>
      <c r="I201" s="308"/>
      <c r="J201" s="308"/>
      <c r="K201" s="336"/>
    </row>
    <row r="202" s="1" customFormat="1" ht="15" customHeight="1">
      <c r="B202" s="313"/>
      <c r="C202" s="288" t="s">
        <v>919</v>
      </c>
      <c r="D202" s="288"/>
      <c r="E202" s="288"/>
      <c r="F202" s="311" t="s">
        <v>42</v>
      </c>
      <c r="G202" s="288"/>
      <c r="H202" s="288" t="s">
        <v>930</v>
      </c>
      <c r="I202" s="288"/>
      <c r="J202" s="288"/>
      <c r="K202" s="336"/>
    </row>
    <row r="203" s="1" customFormat="1" ht="15" customHeight="1">
      <c r="B203" s="313"/>
      <c r="C203" s="288"/>
      <c r="D203" s="288"/>
      <c r="E203" s="288"/>
      <c r="F203" s="311" t="s">
        <v>43</v>
      </c>
      <c r="G203" s="288"/>
      <c r="H203" s="288" t="s">
        <v>931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46</v>
      </c>
      <c r="G204" s="288"/>
      <c r="H204" s="288" t="s">
        <v>932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44</v>
      </c>
      <c r="G205" s="288"/>
      <c r="H205" s="288" t="s">
        <v>933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45</v>
      </c>
      <c r="G206" s="288"/>
      <c r="H206" s="288" t="s">
        <v>934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/>
      <c r="G207" s="288"/>
      <c r="H207" s="288"/>
      <c r="I207" s="288"/>
      <c r="J207" s="288"/>
      <c r="K207" s="336"/>
    </row>
    <row r="208" s="1" customFormat="1" ht="15" customHeight="1">
      <c r="B208" s="313"/>
      <c r="C208" s="288" t="s">
        <v>875</v>
      </c>
      <c r="D208" s="288"/>
      <c r="E208" s="288"/>
      <c r="F208" s="311" t="s">
        <v>93</v>
      </c>
      <c r="G208" s="288"/>
      <c r="H208" s="288" t="s">
        <v>935</v>
      </c>
      <c r="I208" s="288"/>
      <c r="J208" s="288"/>
      <c r="K208" s="336"/>
    </row>
    <row r="209" s="1" customFormat="1" ht="15" customHeight="1">
      <c r="B209" s="313"/>
      <c r="C209" s="288"/>
      <c r="D209" s="288"/>
      <c r="E209" s="288"/>
      <c r="F209" s="311" t="s">
        <v>78</v>
      </c>
      <c r="G209" s="288"/>
      <c r="H209" s="288" t="s">
        <v>773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771</v>
      </c>
      <c r="G210" s="288"/>
      <c r="H210" s="288" t="s">
        <v>936</v>
      </c>
      <c r="I210" s="288"/>
      <c r="J210" s="288"/>
      <c r="K210" s="336"/>
    </row>
    <row r="211" s="1" customFormat="1" ht="15" customHeight="1">
      <c r="B211" s="354"/>
      <c r="C211" s="288"/>
      <c r="D211" s="288"/>
      <c r="E211" s="288"/>
      <c r="F211" s="311" t="s">
        <v>774</v>
      </c>
      <c r="G211" s="349"/>
      <c r="H211" s="340" t="s">
        <v>775</v>
      </c>
      <c r="I211" s="340"/>
      <c r="J211" s="340"/>
      <c r="K211" s="355"/>
    </row>
    <row r="212" s="1" customFormat="1" ht="15" customHeight="1">
      <c r="B212" s="354"/>
      <c r="C212" s="288"/>
      <c r="D212" s="288"/>
      <c r="E212" s="288"/>
      <c r="F212" s="311" t="s">
        <v>249</v>
      </c>
      <c r="G212" s="349"/>
      <c r="H212" s="340" t="s">
        <v>217</v>
      </c>
      <c r="I212" s="340"/>
      <c r="J212" s="340"/>
      <c r="K212" s="355"/>
    </row>
    <row r="213" s="1" customFormat="1" ht="15" customHeight="1">
      <c r="B213" s="354"/>
      <c r="C213" s="288"/>
      <c r="D213" s="288"/>
      <c r="E213" s="288"/>
      <c r="F213" s="311"/>
      <c r="G213" s="349"/>
      <c r="H213" s="340"/>
      <c r="I213" s="340"/>
      <c r="J213" s="340"/>
      <c r="K213" s="355"/>
    </row>
    <row r="214" s="1" customFormat="1" ht="15" customHeight="1">
      <c r="B214" s="354"/>
      <c r="C214" s="288" t="s">
        <v>899</v>
      </c>
      <c r="D214" s="288"/>
      <c r="E214" s="288"/>
      <c r="F214" s="311">
        <v>1</v>
      </c>
      <c r="G214" s="349"/>
      <c r="H214" s="340" t="s">
        <v>937</v>
      </c>
      <c r="I214" s="340"/>
      <c r="J214" s="340"/>
      <c r="K214" s="355"/>
    </row>
    <row r="215" s="1" customFormat="1" ht="15" customHeight="1">
      <c r="B215" s="354"/>
      <c r="C215" s="288"/>
      <c r="D215" s="288"/>
      <c r="E215" s="288"/>
      <c r="F215" s="311">
        <v>2</v>
      </c>
      <c r="G215" s="349"/>
      <c r="H215" s="340" t="s">
        <v>938</v>
      </c>
      <c r="I215" s="340"/>
      <c r="J215" s="340"/>
      <c r="K215" s="355"/>
    </row>
    <row r="216" s="1" customFormat="1" ht="15" customHeight="1">
      <c r="B216" s="354"/>
      <c r="C216" s="288"/>
      <c r="D216" s="288"/>
      <c r="E216" s="288"/>
      <c r="F216" s="311">
        <v>3</v>
      </c>
      <c r="G216" s="349"/>
      <c r="H216" s="340" t="s">
        <v>939</v>
      </c>
      <c r="I216" s="340"/>
      <c r="J216" s="340"/>
      <c r="K216" s="355"/>
    </row>
    <row r="217" s="1" customFormat="1" ht="15" customHeight="1">
      <c r="B217" s="354"/>
      <c r="C217" s="288"/>
      <c r="D217" s="288"/>
      <c r="E217" s="288"/>
      <c r="F217" s="311">
        <v>4</v>
      </c>
      <c r="G217" s="349"/>
      <c r="H217" s="340" t="s">
        <v>940</v>
      </c>
      <c r="I217" s="340"/>
      <c r="J217" s="340"/>
      <c r="K217" s="355"/>
    </row>
    <row r="218" s="1" customFormat="1" ht="12.75" customHeight="1">
      <c r="B218" s="356"/>
      <c r="C218" s="357"/>
      <c r="D218" s="357"/>
      <c r="E218" s="357"/>
      <c r="F218" s="357"/>
      <c r="G218" s="357"/>
      <c r="H218" s="357"/>
      <c r="I218" s="357"/>
      <c r="J218" s="357"/>
      <c r="K218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Menšík</dc:creator>
  <cp:lastModifiedBy>Jiří Menšík</cp:lastModifiedBy>
  <dcterms:created xsi:type="dcterms:W3CDTF">2021-09-14T10:08:22Z</dcterms:created>
  <dcterms:modified xsi:type="dcterms:W3CDTF">2021-09-14T10:08:28Z</dcterms:modified>
</cp:coreProperties>
</file>