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S01 Ocelové konstrukce" sheetId="2" r:id="rId2"/>
    <sheet name="02 - PS02 Zařízení pracov..." sheetId="3" r:id="rId3"/>
    <sheet name="03 - PS03 Elektroinstalac..." sheetId="4" r:id="rId4"/>
    <sheet name="04 - PS04 Rozvod stlačen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PS01 Ocelové konstrukce'!$C$87:$K$127</definedName>
    <definedName name="_xlnm.Print_Area" localSheetId="1">'01 - PS01 Ocelové konstrukce'!$C$4:$J$39,'01 - PS01 Ocelové konstrukce'!$C$45:$J$69,'01 - PS01 Ocelové konstrukce'!$C$75:$K$127</definedName>
    <definedName name="_xlnm.Print_Titles" localSheetId="1">'01 - PS01 Ocelové konstrukce'!$87:$87</definedName>
    <definedName name="_xlnm._FilterDatabase" localSheetId="2" hidden="1">'02 - PS02 Zařízení pracov...'!$C$81:$K$91</definedName>
    <definedName name="_xlnm.Print_Area" localSheetId="2">'02 - PS02 Zařízení pracov...'!$C$4:$J$39,'02 - PS02 Zařízení pracov...'!$C$45:$J$63,'02 - PS02 Zařízení pracov...'!$C$69:$K$91</definedName>
    <definedName name="_xlnm.Print_Titles" localSheetId="2">'02 - PS02 Zařízení pracov...'!$81:$81</definedName>
    <definedName name="_xlnm._FilterDatabase" localSheetId="3" hidden="1">'03 - PS03 Elektroinstalac...'!$C$83:$K$140</definedName>
    <definedName name="_xlnm.Print_Area" localSheetId="3">'03 - PS03 Elektroinstalac...'!$C$4:$J$39,'03 - PS03 Elektroinstalac...'!$C$45:$J$65,'03 - PS03 Elektroinstalac...'!$C$71:$K$140</definedName>
    <definedName name="_xlnm.Print_Titles" localSheetId="3">'03 - PS03 Elektroinstalac...'!$83:$83</definedName>
    <definedName name="_xlnm._FilterDatabase" localSheetId="4" hidden="1">'04 - PS04 Rozvod stlačené...'!$C$80:$K$105</definedName>
    <definedName name="_xlnm.Print_Area" localSheetId="4">'04 - PS04 Rozvod stlačené...'!$C$4:$J$39,'04 - PS04 Rozvod stlačené...'!$C$45:$J$62,'04 - PS04 Rozvod stlačené...'!$C$68:$K$105</definedName>
    <definedName name="_xlnm.Print_Titles" localSheetId="4">'04 - PS04 Rozvod stlačené...'!$80:$80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4" r="J37"/>
  <c r="J36"/>
  <c i="1" r="AY57"/>
  <c i="4" r="J35"/>
  <c i="1" r="AX57"/>
  <c i="4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78"/>
  <c r="E7"/>
  <c r="E74"/>
  <c i="3" r="J37"/>
  <c r="J36"/>
  <c i="1" r="AY56"/>
  <c i="3" r="J35"/>
  <c i="1" r="AX56"/>
  <c i="3"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52"/>
  <c r="E7"/>
  <c r="E48"/>
  <c i="2" r="J37"/>
  <c r="J36"/>
  <c i="1" r="AY55"/>
  <c i="2" r="J35"/>
  <c i="1" r="AX55"/>
  <c i="2" r="BI124"/>
  <c r="BH124"/>
  <c r="BG124"/>
  <c r="BF124"/>
  <c r="T124"/>
  <c r="T123"/>
  <c r="R124"/>
  <c r="R123"/>
  <c r="P124"/>
  <c r="P123"/>
  <c r="BI119"/>
  <c r="BH119"/>
  <c r="BG119"/>
  <c r="BF119"/>
  <c r="T119"/>
  <c r="T118"/>
  <c r="R119"/>
  <c r="R118"/>
  <c r="P119"/>
  <c r="P118"/>
  <c r="BI114"/>
  <c r="BH114"/>
  <c r="BG114"/>
  <c r="BF114"/>
  <c r="T114"/>
  <c r="T113"/>
  <c r="R114"/>
  <c r="R113"/>
  <c r="P114"/>
  <c r="P113"/>
  <c r="BI109"/>
  <c r="BH109"/>
  <c r="BG109"/>
  <c r="BF109"/>
  <c r="T109"/>
  <c r="R109"/>
  <c r="P109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1"/>
  <c r="BH91"/>
  <c r="BG91"/>
  <c r="BF91"/>
  <c r="T91"/>
  <c r="T90"/>
  <c r="T89"/>
  <c r="R91"/>
  <c r="R90"/>
  <c r="R89"/>
  <c r="P91"/>
  <c r="P90"/>
  <c r="P89"/>
  <c r="J84"/>
  <c r="F84"/>
  <c r="F82"/>
  <c r="E80"/>
  <c r="J54"/>
  <c r="F54"/>
  <c r="F52"/>
  <c r="E50"/>
  <c r="J24"/>
  <c r="E24"/>
  <c r="J85"/>
  <c r="J23"/>
  <c r="J18"/>
  <c r="E18"/>
  <c r="F85"/>
  <c r="J17"/>
  <c r="J12"/>
  <c r="J52"/>
  <c r="E7"/>
  <c r="E48"/>
  <c i="1" r="L50"/>
  <c r="AM50"/>
  <c r="AM49"/>
  <c r="L49"/>
  <c r="AM47"/>
  <c r="L47"/>
  <c r="L45"/>
  <c r="L44"/>
  <c i="5" r="J104"/>
  <c r="BK97"/>
  <c r="J93"/>
  <c i="4" r="J115"/>
  <c i="5" r="J90"/>
  <c i="2" r="BK108"/>
  <c i="4" r="BK116"/>
  <c r="BK133"/>
  <c i="2" r="BK100"/>
  <c i="4" r="BK122"/>
  <c r="J87"/>
  <c r="J98"/>
  <c r="J95"/>
  <c i="2" r="J101"/>
  <c i="4" r="BK89"/>
  <c i="5" r="BK103"/>
  <c r="J96"/>
  <c i="4" r="BK136"/>
  <c r="J105"/>
  <c i="2" r="BK99"/>
  <c i="5" r="BK91"/>
  <c i="4" r="BK105"/>
  <c r="BK127"/>
  <c r="J135"/>
  <c r="BK94"/>
  <c r="J132"/>
  <c r="BK88"/>
  <c r="J116"/>
  <c r="J122"/>
  <c i="2" r="J124"/>
  <c r="J104"/>
  <c r="BK124"/>
  <c i="5" r="BK100"/>
  <c r="BK95"/>
  <c r="BK84"/>
  <c i="4" r="BK111"/>
  <c i="3" r="BK86"/>
  <c i="5" r="J89"/>
  <c i="4" r="J129"/>
  <c r="BK138"/>
  <c r="J101"/>
  <c r="BK112"/>
  <c r="J133"/>
  <c r="J128"/>
  <c r="BK101"/>
  <c i="2" r="J97"/>
  <c r="J119"/>
  <c i="3" r="J90"/>
  <c i="2" r="BK96"/>
  <c i="5" r="BK101"/>
  <c r="BK99"/>
  <c r="J92"/>
  <c i="4" r="J120"/>
  <c r="J90"/>
  <c i="5" r="BK92"/>
  <c i="4" r="BK134"/>
  <c i="5" r="J91"/>
  <c i="4" r="BK114"/>
  <c r="J137"/>
  <c r="J134"/>
  <c r="J103"/>
  <c r="BK117"/>
  <c r="J96"/>
  <c r="J114"/>
  <c i="2" r="BK94"/>
  <c r="J95"/>
  <c i="3" r="J87"/>
  <c i="2" r="J91"/>
  <c i="5" r="BK105"/>
  <c r="J97"/>
  <c r="BK86"/>
  <c i="4" r="J112"/>
  <c r="J93"/>
  <c i="5" r="BK93"/>
  <c i="4" r="J113"/>
  <c r="J121"/>
  <c r="BK126"/>
  <c r="BK140"/>
  <c r="BK104"/>
  <c r="J119"/>
  <c r="BK90"/>
  <c i="3" r="J86"/>
  <c i="4" r="BK100"/>
  <c r="BK87"/>
  <c r="BK93"/>
  <c i="5" r="J95"/>
  <c i="4" r="J138"/>
  <c i="5" r="BK90"/>
  <c i="4" r="J104"/>
  <c r="BK115"/>
  <c r="J124"/>
  <c r="J100"/>
  <c r="BK99"/>
  <c i="5" r="BK102"/>
  <c r="J99"/>
  <c r="BK87"/>
  <c i="4" r="J118"/>
  <c i="3" r="BK89"/>
  <c i="5" r="J87"/>
  <c i="4" r="J130"/>
  <c i="5" r="BK88"/>
  <c i="4" r="BK98"/>
  <c r="BK118"/>
  <c r="BK130"/>
  <c i="3" r="BK87"/>
  <c i="2" r="J98"/>
  <c r="BK97"/>
  <c r="J100"/>
  <c r="BK119"/>
  <c i="5" r="J101"/>
  <c r="J88"/>
  <c i="4" r="BK128"/>
  <c r="BK106"/>
  <c r="J89"/>
  <c i="5" r="J84"/>
  <c i="4" r="J106"/>
  <c r="BK92"/>
  <c i="3" r="BK90"/>
  <c i="4" r="J126"/>
  <c r="BK124"/>
  <c i="3" r="BK91"/>
  <c r="J85"/>
  <c r="BK85"/>
  <c i="4" r="BK97"/>
  <c i="5" r="BK104"/>
  <c r="J100"/>
  <c r="BK94"/>
  <c i="4" r="J125"/>
  <c r="J92"/>
  <c i="5" r="J94"/>
  <c i="4" r="J139"/>
  <c r="J127"/>
  <c r="J140"/>
  <c i="2" r="BK95"/>
  <c i="3" r="J91"/>
  <c i="4" r="BK119"/>
  <c r="BK107"/>
  <c r="BK120"/>
  <c r="BK108"/>
  <c r="BK91"/>
  <c i="2" r="BK98"/>
  <c i="5" r="J105"/>
  <c r="J98"/>
  <c r="J86"/>
  <c i="4" r="J102"/>
  <c i="2" r="J96"/>
  <c i="4" r="J136"/>
  <c r="BK137"/>
  <c i="2" r="J114"/>
  <c i="4" r="BK139"/>
  <c r="BK132"/>
  <c r="J97"/>
  <c r="J94"/>
  <c r="BK103"/>
  <c r="BK96"/>
  <c i="2" r="BK104"/>
  <c i="5" r="J102"/>
  <c r="BK96"/>
  <c r="BK89"/>
  <c i="4" r="J123"/>
  <c r="J99"/>
  <c i="5" r="BK85"/>
  <c i="2" r="J99"/>
  <c i="4" r="BK102"/>
  <c r="BK123"/>
  <c i="2" r="J108"/>
  <c i="4" r="BK121"/>
  <c r="BK113"/>
  <c r="J88"/>
  <c r="J108"/>
  <c i="3" r="J89"/>
  <c i="2" r="BK91"/>
  <c r="BK101"/>
  <c i="5" r="J103"/>
  <c r="BK98"/>
  <c r="J85"/>
  <c i="4" r="J107"/>
  <c i="2" r="J94"/>
  <c i="4" r="BK135"/>
  <c i="2" r="BK109"/>
  <c i="4" r="BK129"/>
  <c r="J91"/>
  <c i="2" r="BK114"/>
  <c i="4" r="J117"/>
  <c r="BK125"/>
  <c r="BK95"/>
  <c r="J111"/>
  <c i="1" r="AS54"/>
  <c i="2" r="J109"/>
  <c l="1" r="T93"/>
  <c r="T92"/>
  <c i="3" r="T84"/>
  <c r="T83"/>
  <c i="2" r="P103"/>
  <c r="P102"/>
  <c i="3" r="P88"/>
  <c i="4" r="P86"/>
  <c r="P85"/>
  <c i="2" r="BK103"/>
  <c i="3" r="BK84"/>
  <c r="BK83"/>
  <c i="2" r="P93"/>
  <c r="P92"/>
  <c r="P88"/>
  <c i="1" r="AU55"/>
  <c i="3" r="R88"/>
  <c i="2" r="BK93"/>
  <c r="J93"/>
  <c r="J63"/>
  <c r="T103"/>
  <c r="T102"/>
  <c i="4" r="R110"/>
  <c r="R109"/>
  <c i="2" r="R103"/>
  <c r="R102"/>
  <c i="3" r="P84"/>
  <c r="P83"/>
  <c r="P82"/>
  <c i="1" r="AU56"/>
  <c i="4" r="BK86"/>
  <c r="J86"/>
  <c r="J61"/>
  <c r="BK110"/>
  <c r="BK109"/>
  <c r="J109"/>
  <c r="J62"/>
  <c r="T131"/>
  <c i="3" r="R84"/>
  <c r="R83"/>
  <c r="R82"/>
  <c i="4" r="R86"/>
  <c r="R85"/>
  <c r="BK131"/>
  <c r="J131"/>
  <c r="J64"/>
  <c i="3" r="BK88"/>
  <c r="J88"/>
  <c r="J62"/>
  <c i="4" r="P110"/>
  <c r="P109"/>
  <c r="P131"/>
  <c i="2" r="R93"/>
  <c r="R92"/>
  <c r="R88"/>
  <c i="3" r="T88"/>
  <c i="4" r="T86"/>
  <c r="T85"/>
  <c r="T84"/>
  <c r="T110"/>
  <c r="T109"/>
  <c r="R131"/>
  <c i="5" r="BK83"/>
  <c r="J83"/>
  <c r="J61"/>
  <c r="P83"/>
  <c r="P82"/>
  <c r="P81"/>
  <c i="1" r="AU58"/>
  <c i="5" r="R83"/>
  <c r="R82"/>
  <c r="R81"/>
  <c r="T83"/>
  <c r="T82"/>
  <c r="T81"/>
  <c i="2" r="E78"/>
  <c r="BE95"/>
  <c r="BE100"/>
  <c r="BE114"/>
  <c r="BK90"/>
  <c r="J90"/>
  <c r="J61"/>
  <c i="3" r="BE86"/>
  <c i="4" r="J52"/>
  <c r="F81"/>
  <c r="BE88"/>
  <c r="BE90"/>
  <c r="BE92"/>
  <c i="2" r="BE98"/>
  <c r="BE108"/>
  <c r="BK118"/>
  <c r="J118"/>
  <c r="J67"/>
  <c i="3" r="F55"/>
  <c i="4" r="E48"/>
  <c r="BE101"/>
  <c r="BE102"/>
  <c i="2" r="F55"/>
  <c i="4" r="BE87"/>
  <c r="BE119"/>
  <c r="BE123"/>
  <c i="5" r="E48"/>
  <c r="J55"/>
  <c i="2" r="J82"/>
  <c r="BE96"/>
  <c r="BE99"/>
  <c i="3" r="BE87"/>
  <c i="4" r="BE89"/>
  <c r="BE93"/>
  <c r="BE94"/>
  <c r="BE100"/>
  <c r="BE106"/>
  <c r="BE116"/>
  <c r="BE127"/>
  <c r="BE133"/>
  <c i="3" r="J76"/>
  <c r="BE85"/>
  <c r="BE90"/>
  <c r="BE91"/>
  <c i="4" r="BE118"/>
  <c r="BE120"/>
  <c r="BE129"/>
  <c r="BE136"/>
  <c r="BE137"/>
  <c i="2" r="J55"/>
  <c r="BE94"/>
  <c r="BE109"/>
  <c r="BK123"/>
  <c r="J123"/>
  <c r="J68"/>
  <c i="3" r="E72"/>
  <c r="BE89"/>
  <c i="4" r="J55"/>
  <c r="BE91"/>
  <c r="BE104"/>
  <c r="BE105"/>
  <c r="BE117"/>
  <c r="BE132"/>
  <c i="2" r="BE91"/>
  <c r="BE97"/>
  <c i="4" r="BE95"/>
  <c r="BE96"/>
  <c r="BE99"/>
  <c r="BE103"/>
  <c r="BE108"/>
  <c r="BE112"/>
  <c r="BE113"/>
  <c r="BE128"/>
  <c r="BE130"/>
  <c r="BE134"/>
  <c r="BE135"/>
  <c i="5" r="BE87"/>
  <c r="BE89"/>
  <c r="BE90"/>
  <c r="BE102"/>
  <c i="2" r="BE101"/>
  <c r="BE124"/>
  <c i="4" r="BE97"/>
  <c r="BE107"/>
  <c r="BE111"/>
  <c r="BE115"/>
  <c r="BE121"/>
  <c r="BE125"/>
  <c r="BE126"/>
  <c r="BE140"/>
  <c i="5" r="F55"/>
  <c r="BE86"/>
  <c i="2" r="BE104"/>
  <c r="BE119"/>
  <c r="BK113"/>
  <c r="J113"/>
  <c r="J66"/>
  <c i="3" r="J55"/>
  <c i="4" r="BE98"/>
  <c r="BE114"/>
  <c r="BE122"/>
  <c r="BE124"/>
  <c r="BE138"/>
  <c r="BE139"/>
  <c i="5" r="J52"/>
  <c r="BE84"/>
  <c r="BE85"/>
  <c r="BE88"/>
  <c r="BE91"/>
  <c r="BE92"/>
  <c r="BE93"/>
  <c r="BE94"/>
  <c r="BE95"/>
  <c r="BE96"/>
  <c r="BE97"/>
  <c r="BE98"/>
  <c r="BE99"/>
  <c r="BE100"/>
  <c r="BE101"/>
  <c r="BE103"/>
  <c r="BE104"/>
  <c r="BE105"/>
  <c r="F34"/>
  <c i="1" r="BA58"/>
  <c i="4" r="F37"/>
  <c i="1" r="BD57"/>
  <c i="2" r="J34"/>
  <c i="1" r="AW55"/>
  <c i="2" r="F37"/>
  <c i="1" r="BD55"/>
  <c i="5" r="F35"/>
  <c i="1" r="BB58"/>
  <c i="4" r="F34"/>
  <c i="1" r="BA57"/>
  <c i="5" r="F37"/>
  <c i="1" r="BD58"/>
  <c i="5" r="F36"/>
  <c i="1" r="BC58"/>
  <c i="5" r="J34"/>
  <c i="1" r="AW58"/>
  <c i="4" r="F36"/>
  <c i="1" r="BC57"/>
  <c i="3" r="F37"/>
  <c i="1" r="BD56"/>
  <c i="3" r="F36"/>
  <c i="1" r="BC56"/>
  <c i="4" r="F35"/>
  <c i="1" r="BB57"/>
  <c i="2" r="F36"/>
  <c i="1" r="BC55"/>
  <c i="3" r="F34"/>
  <c i="1" r="BA56"/>
  <c i="3" r="F35"/>
  <c i="1" r="BB56"/>
  <c i="3" r="J34"/>
  <c i="1" r="AW56"/>
  <c i="4" r="J34"/>
  <c i="1" r="AW57"/>
  <c i="2" r="F35"/>
  <c i="1" r="BB55"/>
  <c i="2" r="F34"/>
  <c i="1" r="BA55"/>
  <c i="2" l="1" r="T88"/>
  <c i="3" r="BK82"/>
  <c r="J82"/>
  <c r="J59"/>
  <c r="T82"/>
  <c i="2" r="BK102"/>
  <c r="J102"/>
  <c r="J64"/>
  <c i="4" r="R84"/>
  <c r="P84"/>
  <c i="1" r="AU57"/>
  <c i="2" r="J103"/>
  <c r="J65"/>
  <c i="3" r="J83"/>
  <c r="J60"/>
  <c i="2" r="BK89"/>
  <c r="J89"/>
  <c r="J60"/>
  <c r="BK92"/>
  <c r="J92"/>
  <c r="J62"/>
  <c i="3" r="J84"/>
  <c r="J61"/>
  <c i="4" r="J110"/>
  <c r="J63"/>
  <c r="BK85"/>
  <c r="J85"/>
  <c r="J60"/>
  <c i="5" r="BK82"/>
  <c r="J82"/>
  <c r="J60"/>
  <c i="3" r="J33"/>
  <c i="1" r="AV56"/>
  <c r="AT56"/>
  <c i="2" r="F33"/>
  <c i="1" r="AZ55"/>
  <c r="BB54"/>
  <c r="AX54"/>
  <c r="AU54"/>
  <c i="5" r="J33"/>
  <c i="1" r="AV58"/>
  <c r="AT58"/>
  <c i="4" r="F33"/>
  <c i="1" r="AZ57"/>
  <c i="2" r="J33"/>
  <c i="1" r="AV55"/>
  <c r="AT55"/>
  <c i="4" r="J33"/>
  <c i="1" r="AV57"/>
  <c r="AT57"/>
  <c i="3" r="F33"/>
  <c i="1" r="AZ56"/>
  <c r="BC54"/>
  <c r="W32"/>
  <c i="5" r="F33"/>
  <c i="1" r="AZ58"/>
  <c r="BA54"/>
  <c r="W30"/>
  <c r="BD54"/>
  <c r="W33"/>
  <c i="2" l="1" r="BK88"/>
  <c r="J88"/>
  <c r="J59"/>
  <c i="4" r="BK84"/>
  <c r="J84"/>
  <c r="J59"/>
  <c i="5" r="BK81"/>
  <c r="J81"/>
  <c r="J59"/>
  <c i="1" r="AZ54"/>
  <c r="AV54"/>
  <c r="AK29"/>
  <c r="AW54"/>
  <c r="AK30"/>
  <c r="W31"/>
  <c i="3" r="J30"/>
  <c i="1" r="AG56"/>
  <c r="AN56"/>
  <c r="AY54"/>
  <c i="3" l="1" r="J39"/>
  <c i="1" r="W29"/>
  <c i="2" r="J30"/>
  <c i="1" r="AG55"/>
  <c r="AN55"/>
  <c i="4" r="J30"/>
  <c i="1" r="AG57"/>
  <c r="AN57"/>
  <c i="5" r="J30"/>
  <c i="1" r="AG58"/>
  <c r="AN58"/>
  <c r="AT54"/>
  <c i="4" l="1" r="J39"/>
  <c i="5" r="J39"/>
  <c i="2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<sst xmlns="http://schemas.openxmlformats.org/spreadsheetml/2006/main">
  <si>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</si>
  <si>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</si>
  <si>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</si>
  <si>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</si>
  <si>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</si>
  <si>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{3423905d-fd29-4176-b4bd-224e4b81d6ae}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</si>
  <si>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</si>
  <si>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</si>
  <si>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</si>
  <si>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</si>
  <si>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</si>
  <si>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</si>
  <si>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</si>
  <si>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</si>
  <si>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4328_2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</si>
  <si>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</si>
  <si>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</si>
  <si>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Pracovní lávky vozovna Moravská Ostrava</t>
  </si>
  <si>
    <t>KSO:</t>
  </si>
  <si>
    <t/>
  </si>
  <si>
    <t>CC-CZ:</t>
  </si>
  <si>
    <t>Místo:</t>
  </si>
  <si>
    <t xml:space="preserve"> </t>
  </si>
  <si>
    <t>Datum:</t>
  </si>
  <si>
    <t>14. 4. 2020</t>
  </si>
  <si>
    <t>Zadavatel:</t>
  </si>
  <si>
    <t>IČ:</t>
  </si>
  <si>
    <t>Dopravní podnik Ostrava, a. s.</t>
  </si>
  <si>
    <t>DIČ:</t>
  </si>
  <si>
    <t>Uchazeč:</t>
  </si>
  <si>
    <t>Vyplň údaj</t>
  </si>
  <si>
    <t>Projektant:</t>
  </si>
  <si>
    <t>PROJEKT HTL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</si>
  <si>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</si>
  <si>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</si>
  <si>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</si>
  <si>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</si>
  <si>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</si>
  <si>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</si>
  <si>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</si>
  <si>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</si>
  <si>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</si>
  <si>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</si>
  <si>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</si>
  <si>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</si>
  <si>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</si>
  <si>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</si>
  <si>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</si>
  <si>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</si>
  <si>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</si>
  <si>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</si>
  <si>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</si>
  <si>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</si>
  <si>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</si>
  <si>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</si>
  <si>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</si>
  <si>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</si>
  <si>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</si>
  <si>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</si>
  <si>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</si>
  <si>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</si>
  <si>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</si>
  <si>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</si>
  <si>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</si>
  <si>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</si>
  <si>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</si>
  <si>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</si>
  <si>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</si>
  <si>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</si>
  <si>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</si>
  <si>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</si>
  <si>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</si>
  <si>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</si>
  <si>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</si>
  <si>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</si>
  <si>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</si>
  <si>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</si>
  <si>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PS01 Ocelové konstrukce</t>
  </si>
  <si>
    <t>PRO</t>
  </si>
  <si>
    <t>1</t>
  </si>
  <si>
    <t>{189c1b09-a928-4c34-ad74-f74ac4b0ab49}</t>
  </si>
  <si>
    <t>2</t>
  </si>
  <si>
    <t>02</t>
  </si>
  <si>
    <t>PS02 Zařízení pracovní lávky</t>
  </si>
  <si>
    <t>{ca8cc589-3165-4289-9d85-cc5ca34ca9c4}</t>
  </si>
  <si>
    <t>03</t>
  </si>
  <si>
    <t>PS03 Elektroinstalace a zabezpečení</t>
  </si>
  <si>
    <t>{176fcdbe-fcb5-4d89-903a-0b79ca6da2de}</t>
  </si>
  <si>
    <t>04</t>
  </si>
  <si>
    <t>PS04 Rozvod stlačeného vzduchu</t>
  </si>
  <si>
    <t>STA</t>
  </si>
  <si>
    <t>{6a97232b-2bb8-4ba6-a1f7-4d24be9314a7}</t>
  </si>
  <si>
    <t>KRYCÍ LIST SOUPISU PRACÍ</t>
  </si>
  <si>
    <t>Objekt:</t>
  </si>
  <si>
    <t>01 - PS01 Ocelové konstrukce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</si>
  <si>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</si>
  <si>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</si>
  <si>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</si>
  <si>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</si>
  <si>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</si>
  <si>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789 - Povrchové úpravy ocelových konstrukcí a technologických zařízení</t>
  </si>
  <si>
    <t>M - Práce a dodávky M</t>
  </si>
  <si>
    <t xml:space="preserve">    43-M - Montáž ocelových konstrukcí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</si>
  <si>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</si>
  <si>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</si>
  <si>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</si>
  <si>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</si>
  <si>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</si>
  <si>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</si>
  <si>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</si>
  <si>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</si>
  <si>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</si>
  <si>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</si>
  <si>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</si>
  <si>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</si>
  <si>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</si>
  <si>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</si>
  <si>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</si>
  <si>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</si>
  <si>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</si>
  <si>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</si>
  <si>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</si>
  <si>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</si>
  <si>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</si>
  <si>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789</t>
  </si>
  <si>
    <t>Povrchové úpravy ocelových konstrukcí a technologických zařízení</t>
  </si>
  <si>
    <t>3</t>
  </si>
  <si>
    <t>K</t>
  </si>
  <si>
    <t>789-4.R</t>
  </si>
  <si>
    <t>Nátěr ocelové konstrukce stupeň C3 - ocelová konstrukce dle výkazu materiálu HTL-4328-T107 a výkresu HTL-4328-V105, V106</t>
  </si>
  <si>
    <t>m2</t>
  </si>
  <si>
    <t>16</t>
  </si>
  <si>
    <t>-434778960</t>
  </si>
  <si>
    <t>M</t>
  </si>
  <si>
    <t>Práce a dodávky M</t>
  </si>
  <si>
    <t>43-M</t>
  </si>
  <si>
    <t>Montáž ocelových konstrukcí</t>
  </si>
  <si>
    <t>4</t>
  </si>
  <si>
    <t>43-10.R</t>
  </si>
  <si>
    <t>Dodávka ocelové konstrukce - kompletní vč.výroby, dodávky, nátěru, kotevního a spojovacího materiálu - výpis prvků ocelové konstrukce ve výkazu materiálu HTL-4328-T107 a na výkrese HTL-4328-V105, V106</t>
  </si>
  <si>
    <t>kg</t>
  </si>
  <si>
    <t>256</t>
  </si>
  <si>
    <t>64</t>
  </si>
  <si>
    <t>-44138106</t>
  </si>
  <si>
    <t>5</t>
  </si>
  <si>
    <t>43-11.R</t>
  </si>
  <si>
    <t>Doprava ocelové konstrukce do místa stavby vč. nakládky a vykládky - dle výkazu materiálu HTL-4328-T107</t>
  </si>
  <si>
    <t>-2111204878</t>
  </si>
  <si>
    <t>6</t>
  </si>
  <si>
    <t>43-12.R</t>
  </si>
  <si>
    <t>Montáž ocelové konstrukce - dle výpisu prvků ocelové konstrukce ve výkazu materiálu HTL-4328-T107 a na výkrese HTL-4328-V105, V106</t>
  </si>
  <si>
    <t>-986071885</t>
  </si>
  <si>
    <t>7</t>
  </si>
  <si>
    <t>43-13.R</t>
  </si>
  <si>
    <t>Výchozí prohlídka ocelové konstrukce po montáži</t>
  </si>
  <si>
    <t>kus</t>
  </si>
  <si>
    <t>194873354</t>
  </si>
  <si>
    <t>8</t>
  </si>
  <si>
    <t>946112114</t>
  </si>
  <si>
    <t>Montáž pojízdných věží trubkových/dílcových š do 1,6 m dl do 3,2 m v do 4,5 m</t>
  </si>
  <si>
    <t>-380152494</t>
  </si>
  <si>
    <t>9</t>
  </si>
  <si>
    <t>946112214</t>
  </si>
  <si>
    <t>Příplatek k pojízdným věžím š do 1,6 m dl do 3,2 m v do 4,5 m za první a ZKD den použití</t>
  </si>
  <si>
    <t>-1963625395</t>
  </si>
  <si>
    <t>10</t>
  </si>
  <si>
    <t>946112814</t>
  </si>
  <si>
    <t>Demontáž pojízdných věží trubkových/dílcových š do 1,2 m dl do 3,2 m v do 4,5 m</t>
  </si>
  <si>
    <t>-1767491961</t>
  </si>
  <si>
    <t>17</t>
  </si>
  <si>
    <t>998011002.R</t>
  </si>
  <si>
    <t>Přesun hmot v místě stavby ve stávající hale - přesun ocelové konstrukce</t>
  </si>
  <si>
    <t>t</t>
  </si>
  <si>
    <t>-407077355</t>
  </si>
  <si>
    <t>VRN</t>
  </si>
  <si>
    <t>Vedlejší rozpočtové náklady</t>
  </si>
  <si>
    <t>VRN1</t>
  </si>
  <si>
    <t>Průzkumné, geodetické a projektové práce</t>
  </si>
  <si>
    <t>11</t>
  </si>
  <si>
    <t>012002000</t>
  </si>
  <si>
    <t>Geodetické práce</t>
  </si>
  <si>
    <t>kpl</t>
  </si>
  <si>
    <t>906508917</t>
  </si>
  <si>
    <t>VV</t>
  </si>
  <si>
    <t>"náklady na vytyčení stavby a sítí"</t>
  </si>
  <si>
    <t>Součet</t>
  </si>
  <si>
    <t>12</t>
  </si>
  <si>
    <t>013254000</t>
  </si>
  <si>
    <t>Dokumentace skutečného provedení stavby</t>
  </si>
  <si>
    <t>CS ÚRS 2020 02</t>
  </si>
  <si>
    <t>-2145433033</t>
  </si>
  <si>
    <t>13</t>
  </si>
  <si>
    <t>013294000</t>
  </si>
  <si>
    <t>Ostatní dokumentace</t>
  </si>
  <si>
    <t>1359639612</t>
  </si>
  <si>
    <t>"dodavatelská dokumentace"</t>
  </si>
  <si>
    <t>VRN3</t>
  </si>
  <si>
    <t>Zařízení staveniště</t>
  </si>
  <si>
    <t>14</t>
  </si>
  <si>
    <t>030001000</t>
  </si>
  <si>
    <t>-1800527421</t>
  </si>
  <si>
    <t>"náklady na zařízení staveniště, spotřeby energií atd."</t>
  </si>
  <si>
    <t>VRN7</t>
  </si>
  <si>
    <t>Provozní vlivy</t>
  </si>
  <si>
    <t>071002000</t>
  </si>
  <si>
    <t>Provoz investora, třetích osob</t>
  </si>
  <si>
    <t>-353256362</t>
  </si>
  <si>
    <t>"provoz investora"</t>
  </si>
  <si>
    <t>VRN9</t>
  </si>
  <si>
    <t>Ostatní náklady</t>
  </si>
  <si>
    <t>090001000</t>
  </si>
  <si>
    <t>1219523641</t>
  </si>
  <si>
    <t>"dle potřeb zhotovitele"</t>
  </si>
  <si>
    <t>02 - PS02 Zařízení pracovní lávky</t>
  </si>
  <si>
    <t xml:space="preserve">    22-M - Montáže technologických zařízení</t>
  </si>
  <si>
    <t>OST - Ostatní</t>
  </si>
  <si>
    <t>22-M</t>
  </si>
  <si>
    <t>Montáže technologických zařízení</t>
  </si>
  <si>
    <t>PS201.01</t>
  </si>
  <si>
    <t>Zdvihací zařízení, nosnost 150 kg, zdvih 3210 mm, plošina 600x1050. _x000d_
Šachta : ocelová konstrukce s mikrotahokovem, v dolní stanici dveře 600x2000mm, v horní stanici branka 600x1100mm – dveře i branka elektromechanicky jištěné. _x000d_
Pohon elektrický, 230V / 3 x 2,5 mm2, jištění 16A + zemnící kabel 4mm2. _x000d_
Včetně kotvení do betonu a uchycení k OK lávky.</t>
  </si>
  <si>
    <t>628273935</t>
  </si>
  <si>
    <t>PS201.02</t>
  </si>
  <si>
    <t>Instalační materál mimo dodávku zdvihacího zařízení</t>
  </si>
  <si>
    <t>660950984</t>
  </si>
  <si>
    <t>PS201.03</t>
  </si>
  <si>
    <t>Montáž zdvíhacího zařízení</t>
  </si>
  <si>
    <t>1574433086</t>
  </si>
  <si>
    <t>OST</t>
  </si>
  <si>
    <t>Ostatní</t>
  </si>
  <si>
    <t>Dokumentace skutečného provedení</t>
  </si>
  <si>
    <t>soubor</t>
  </si>
  <si>
    <t>CS ÚRS 2018 02</t>
  </si>
  <si>
    <t>1024</t>
  </si>
  <si>
    <t>1408707777</t>
  </si>
  <si>
    <t>042903000.R</t>
  </si>
  <si>
    <t>Provozní předpis</t>
  </si>
  <si>
    <t>…</t>
  </si>
  <si>
    <t>933136714</t>
  </si>
  <si>
    <t>043103010</t>
  </si>
  <si>
    <t>Individuální a komplexní vyzkoušení</t>
  </si>
  <si>
    <t>-110084735</t>
  </si>
  <si>
    <t>03 - PS03 Elektroinstalace a zabezpečení</t>
  </si>
  <si>
    <t xml:space="preserve">    741 - Elektroinstalace - silnoproud</t>
  </si>
  <si>
    <t xml:space="preserve">    21-M - Elektromontáže</t>
  </si>
  <si>
    <t>741</t>
  </si>
  <si>
    <t>Elektroinstalace - silnoproud</t>
  </si>
  <si>
    <t>03.001R</t>
  </si>
  <si>
    <t xml:space="preserve">Rozvaděč  RD1, dle č.1 SM 4328-T113</t>
  </si>
  <si>
    <t>799237366</t>
  </si>
  <si>
    <t>03.002R</t>
  </si>
  <si>
    <t xml:space="preserve">Dozbrojení rozvaděče  R21, dle č.1 SM 4328-T113</t>
  </si>
  <si>
    <t>-1547071683</t>
  </si>
  <si>
    <t>03.003R</t>
  </si>
  <si>
    <t>Místní skříňka kolej 101, dle č.3 SM 4328-T113</t>
  </si>
  <si>
    <t>-293256825</t>
  </si>
  <si>
    <t>03.004R</t>
  </si>
  <si>
    <t>Místní skříňka kolej 102, dle č.4 SM 4328-T113</t>
  </si>
  <si>
    <t>-1076857116</t>
  </si>
  <si>
    <t>03.005R</t>
  </si>
  <si>
    <t>Zámek dveří kolej 101, dle č.6 SM 4328-T113</t>
  </si>
  <si>
    <t>-532694953</t>
  </si>
  <si>
    <t>03.006R</t>
  </si>
  <si>
    <t>Zámek dveří kolej 102, dle č.7 SM 4328-T113</t>
  </si>
  <si>
    <t>2061716820</t>
  </si>
  <si>
    <t>03.007R</t>
  </si>
  <si>
    <t>čidlo dveří kolej 101 vč. úchytu a kabelu, dle č.8 SM 4328-T113</t>
  </si>
  <si>
    <t>-1509213448</t>
  </si>
  <si>
    <t>03.008R</t>
  </si>
  <si>
    <t>čidlo dveří kolej 102 vč. úchytu a kabelu, dle č.9 SM 4328-T113</t>
  </si>
  <si>
    <t>-1931423248</t>
  </si>
  <si>
    <t>34111036</t>
  </si>
  <si>
    <t>CYKY 3x2,5 kabel silový s Cu jádrem 1 kV 3x2,5mm2</t>
  </si>
  <si>
    <t>m</t>
  </si>
  <si>
    <t>1660401391</t>
  </si>
  <si>
    <t>62</t>
  </si>
  <si>
    <t>34111094</t>
  </si>
  <si>
    <t>CYKY 5x2,5 kabel silový s Cu jádrem 1 kV 5x2,5mm2</t>
  </si>
  <si>
    <t>CS ÚRS 2019 02</t>
  </si>
  <si>
    <t>-2134020166</t>
  </si>
  <si>
    <t>34121582.R4</t>
  </si>
  <si>
    <t>kabel ovládací stíněný ÖLFLEX CLASSIC 110 Black 4G0,75</t>
  </si>
  <si>
    <t>-1804935666</t>
  </si>
  <si>
    <t>34121582.R5</t>
  </si>
  <si>
    <t>kabel ovládací stíněný ÖLFLEX CLASSIC 110 Black 7G0,75</t>
  </si>
  <si>
    <t>-1543245870</t>
  </si>
  <si>
    <t>34121582.R6</t>
  </si>
  <si>
    <t>kabel ovládací stíněný ÖLFLEX CLASSIC 110 Black 12G1</t>
  </si>
  <si>
    <t>-1102830265</t>
  </si>
  <si>
    <t>63</t>
  </si>
  <si>
    <t>34140844</t>
  </si>
  <si>
    <t>CYA 6 ŽZ vodič izolovaný s Cu jádrem 6mm2</t>
  </si>
  <si>
    <t>CS ÚRS 2020 01</t>
  </si>
  <si>
    <t>447829369</t>
  </si>
  <si>
    <t>34142159</t>
  </si>
  <si>
    <t>CYA 16 ŽZ vodič izolovaný s Cu jádrem 16mm2</t>
  </si>
  <si>
    <t>1306460823</t>
  </si>
  <si>
    <t>19</t>
  </si>
  <si>
    <t>03.R23</t>
  </si>
  <si>
    <t>Trubka ocelová, žárový zinek 6036 ZN vč. kolen vývodek a uchycení dle č.12 4328-T113</t>
  </si>
  <si>
    <t>-1366461804</t>
  </si>
  <si>
    <t>20</t>
  </si>
  <si>
    <t>03.R24</t>
  </si>
  <si>
    <t>Žlab drátěný, galv.zinek DZ 60x100 a přísl., dle č.12 SM 4328-T113</t>
  </si>
  <si>
    <t>-1516356557</t>
  </si>
  <si>
    <t>23</t>
  </si>
  <si>
    <t>03.LED13.R</t>
  </si>
  <si>
    <t xml:space="preserve">LED svítidlo 1x 10 W, 11015 lm, Ra 80, 3000Ksvětlení,  vč. příslušenství, dle č.10 SM 4328-T113</t>
  </si>
  <si>
    <t>-710450808</t>
  </si>
  <si>
    <t>22</t>
  </si>
  <si>
    <t>03.R50</t>
  </si>
  <si>
    <t>Sestava zásuvek 2x230V, dle č.5 SM 4328-T113</t>
  </si>
  <si>
    <t>-1893313637</t>
  </si>
  <si>
    <t>25</t>
  </si>
  <si>
    <t>03.R20</t>
  </si>
  <si>
    <t>Podružný materiál</t>
  </si>
  <si>
    <t>-1613351389</t>
  </si>
  <si>
    <t>26</t>
  </si>
  <si>
    <t>03.R21</t>
  </si>
  <si>
    <t>Různé drobné nespecifikované</t>
  </si>
  <si>
    <t>131122847</t>
  </si>
  <si>
    <t>27</t>
  </si>
  <si>
    <t>130456019600R</t>
  </si>
  <si>
    <t>Pronájem vysokozdvižné plošiny</t>
  </si>
  <si>
    <t>den</t>
  </si>
  <si>
    <t>-1518701042</t>
  </si>
  <si>
    <t>21-M</t>
  </si>
  <si>
    <t>Elektromontáže</t>
  </si>
  <si>
    <t>28</t>
  </si>
  <si>
    <t>741122211</t>
  </si>
  <si>
    <t>Montáž kabelů CYKY 3x1,5-6 měděných bez ukončení uložených volně nebo v liště plných kulatých (CYKY) počtu a průřezu žil 3x1,5 až 6 mm2</t>
  </si>
  <si>
    <t>30818372</t>
  </si>
  <si>
    <t>741122231</t>
  </si>
  <si>
    <t>Montáž kabelů CYKY 5x1,5-2,5 měděných bez ukončení uložených volně nebo v liště plných kulatých (CYKY) počtu a průřezu žil 5x1,5 až 2,5 mm2</t>
  </si>
  <si>
    <t>677456740</t>
  </si>
  <si>
    <t>31</t>
  </si>
  <si>
    <t>742121001</t>
  </si>
  <si>
    <t>Montáž kabelů sdělovacích pro vnitřní rozvody počtu žil do 15</t>
  </si>
  <si>
    <t>143734131</t>
  </si>
  <si>
    <t>32</t>
  </si>
  <si>
    <t>210800411</t>
  </si>
  <si>
    <t>Montáž izolovaných vodičů CYA 6, CYA 16 měděných do 1 kV bez ukončení uložených v trubkách nebo lištách zatažených plných a laněných s PVC pláštěm, bezhalogenových, ohniodolných (CY, CHAH-R(V),...) průřezu žíly 0,5 až 16 mm2</t>
  </si>
  <si>
    <t>-694842129</t>
  </si>
  <si>
    <t>35</t>
  </si>
  <si>
    <t>741110002</t>
  </si>
  <si>
    <t>Montáž trubek elektroinstalačních s nasunutím nebo našroubováním do krabic plastových tuhých, uložených pevně, vnější Ø přes 23 do 35 mm dle č.12 4328-T113</t>
  </si>
  <si>
    <t>263706916</t>
  </si>
  <si>
    <t>36</t>
  </si>
  <si>
    <t>741910412</t>
  </si>
  <si>
    <t>Montáž žlabů bez stojiny a výložníků kovových s podpěrkami a příslušenstvím bez víka, šířky do 100 mm</t>
  </si>
  <si>
    <t>1041032396</t>
  </si>
  <si>
    <t>39</t>
  </si>
  <si>
    <t>741372151</t>
  </si>
  <si>
    <t>Montáž svítidel LED se zapojením vodičů průmyslových, dle č.10 SM 4328-T113</t>
  </si>
  <si>
    <t>1561992321</t>
  </si>
  <si>
    <t>38</t>
  </si>
  <si>
    <t>03.R51</t>
  </si>
  <si>
    <t>Montáž sestavy zásuvek, dle č.5 SM 4328-T113</t>
  </si>
  <si>
    <t>2029068522</t>
  </si>
  <si>
    <t>41</t>
  </si>
  <si>
    <t>741130006</t>
  </si>
  <si>
    <t>Ukončení do 1x16</t>
  </si>
  <si>
    <t>-1039309090</t>
  </si>
  <si>
    <t>44</t>
  </si>
  <si>
    <t>741130134</t>
  </si>
  <si>
    <t>Ukončení do 4x10</t>
  </si>
  <si>
    <t>911190779</t>
  </si>
  <si>
    <t>43</t>
  </si>
  <si>
    <t>741130132</t>
  </si>
  <si>
    <t>Ukončení do 4x1</t>
  </si>
  <si>
    <t>629983079</t>
  </si>
  <si>
    <t>65</t>
  </si>
  <si>
    <t>210100258</t>
  </si>
  <si>
    <t>Ukončení do 5x4</t>
  </si>
  <si>
    <t>547948188</t>
  </si>
  <si>
    <t>66</t>
  </si>
  <si>
    <t>741130151</t>
  </si>
  <si>
    <t>Ukončení do 7x1</t>
  </si>
  <si>
    <t>-1405221951</t>
  </si>
  <si>
    <t>47</t>
  </si>
  <si>
    <t>741130155</t>
  </si>
  <si>
    <t>Ukončení do 16x1</t>
  </si>
  <si>
    <t>-990884278</t>
  </si>
  <si>
    <t>48</t>
  </si>
  <si>
    <t>03.R40</t>
  </si>
  <si>
    <t>Montáž rozvaděče RD1, dle č.1 SM 4328-T113</t>
  </si>
  <si>
    <t>-1914808524</t>
  </si>
  <si>
    <t>49</t>
  </si>
  <si>
    <t>03.R41</t>
  </si>
  <si>
    <t>Montáž zámku a indukčního čidla dveří, dle č. 6 až č.9 SM 4328-T113</t>
  </si>
  <si>
    <t>-1776373499</t>
  </si>
  <si>
    <t>50</t>
  </si>
  <si>
    <t>03.R42</t>
  </si>
  <si>
    <t>Montáž skříňky MS, dle č.3 a č.4 SM 4328-T113</t>
  </si>
  <si>
    <t>-1284412524</t>
  </si>
  <si>
    <t>51</t>
  </si>
  <si>
    <t>03.R43</t>
  </si>
  <si>
    <t>Úprava rozvaděče R21, dle č.2 SM 4328-T113</t>
  </si>
  <si>
    <t>-188226097</t>
  </si>
  <si>
    <t>52</t>
  </si>
  <si>
    <t>03.R34</t>
  </si>
  <si>
    <t>693813373</t>
  </si>
  <si>
    <t>67</t>
  </si>
  <si>
    <t>HZS2222.R</t>
  </si>
  <si>
    <t>Přepojování, přemístění stávající elektroinstalace</t>
  </si>
  <si>
    <t>hod</t>
  </si>
  <si>
    <t>-1901750375</t>
  </si>
  <si>
    <t>53</t>
  </si>
  <si>
    <t>065002000.R</t>
  </si>
  <si>
    <t>Doprava</t>
  </si>
  <si>
    <t>-103577874</t>
  </si>
  <si>
    <t>54</t>
  </si>
  <si>
    <t>091003000.R0</t>
  </si>
  <si>
    <t>PPV</t>
  </si>
  <si>
    <t>-1278087320</t>
  </si>
  <si>
    <t>55</t>
  </si>
  <si>
    <t>998021021.R</t>
  </si>
  <si>
    <t>Přesun</t>
  </si>
  <si>
    <t>884075593</t>
  </si>
  <si>
    <t>56</t>
  </si>
  <si>
    <t>091003000.R1</t>
  </si>
  <si>
    <t>GZS</t>
  </si>
  <si>
    <t>-86881226</t>
  </si>
  <si>
    <t>57</t>
  </si>
  <si>
    <t>Provozní vlivy, provoz investora, třetích osob</t>
  </si>
  <si>
    <t>1582120421</t>
  </si>
  <si>
    <t>58</t>
  </si>
  <si>
    <t>043103000.R</t>
  </si>
  <si>
    <t>Příprava na komplexní zkoušky a jejich provedení</t>
  </si>
  <si>
    <t>-1282260834</t>
  </si>
  <si>
    <t>59</t>
  </si>
  <si>
    <t>741810003.R</t>
  </si>
  <si>
    <t>Výchozí revize</t>
  </si>
  <si>
    <t>-543911606</t>
  </si>
  <si>
    <t>60</t>
  </si>
  <si>
    <t>045203000</t>
  </si>
  <si>
    <t>Kompletační činnost</t>
  </si>
  <si>
    <t>-313069859</t>
  </si>
  <si>
    <t>61</t>
  </si>
  <si>
    <t>-1772489225</t>
  </si>
  <si>
    <t>04 - PS04 Rozvod stlačeného vzduchu</t>
  </si>
  <si>
    <t xml:space="preserve">    23-M - Montáže potrubí</t>
  </si>
  <si>
    <t>23-M</t>
  </si>
  <si>
    <t>Montáže potrubí</t>
  </si>
  <si>
    <t>14011010</t>
  </si>
  <si>
    <t>trubka ocelová bezešvá hladká jakost 11 353 21,3x2,9mm</t>
  </si>
  <si>
    <t>1387087682</t>
  </si>
  <si>
    <t>230011009</t>
  </si>
  <si>
    <t>Montáž potrubí z trub ocelových hladkých tř. 11 až 13 Ø 21,3 mm, tl. 2,9 mm</t>
  </si>
  <si>
    <t>1916426734</t>
  </si>
  <si>
    <t>31630459</t>
  </si>
  <si>
    <t xml:space="preserve">oblouk trubkový  typ 3D tvar 90° - K3 D 21,3mm tl 2,9mm</t>
  </si>
  <si>
    <t>-1031098847</t>
  </si>
  <si>
    <t>0402.R</t>
  </si>
  <si>
    <t>T-kus DN15/DN15</t>
  </si>
  <si>
    <t>-1608050398</t>
  </si>
  <si>
    <t>48466560.R</t>
  </si>
  <si>
    <t>Kulový kohout ruční DN15 PN16 vnitřní závit 1/2"</t>
  </si>
  <si>
    <t>-2102101581</t>
  </si>
  <si>
    <t>55124389</t>
  </si>
  <si>
    <t>kohout vypouštěcí kulový s hadicovou vývodkou a zátkou PN 10 T 110°C 1/2"</t>
  </si>
  <si>
    <t>1926867523</t>
  </si>
  <si>
    <t>734209112</t>
  </si>
  <si>
    <t>Montáž armatury závitové s jedním závitem 1/2"</t>
  </si>
  <si>
    <t>ks</t>
  </si>
  <si>
    <t>563679308</t>
  </si>
  <si>
    <t>230170001</t>
  </si>
  <si>
    <t>Příprava pro zkoušku těsnosti potrubí DN do 40</t>
  </si>
  <si>
    <t>sada</t>
  </si>
  <si>
    <t>1861720963</t>
  </si>
  <si>
    <t>29</t>
  </si>
  <si>
    <t>230170011</t>
  </si>
  <si>
    <t>Zkouška těsnosti potrubí DN do 40</t>
  </si>
  <si>
    <t>63081585</t>
  </si>
  <si>
    <t>0403.R</t>
  </si>
  <si>
    <t>Rychlospojka 1/4" - závit 1/2"</t>
  </si>
  <si>
    <t>-605101480</t>
  </si>
  <si>
    <t>0404.R</t>
  </si>
  <si>
    <t>Ofukovací pistole, připojení rychlospojka 1/4"</t>
  </si>
  <si>
    <t>-356562413</t>
  </si>
  <si>
    <t>27232040.R</t>
  </si>
  <si>
    <t>hadice pryžové tlakové pro stlačený vzduch 1/4" vč. rychlospojek 1/4" - 1ks, 15m</t>
  </si>
  <si>
    <t>972006257</t>
  </si>
  <si>
    <t>18</t>
  </si>
  <si>
    <t>0412.R</t>
  </si>
  <si>
    <t>Šroub kombi M8x80 + hmoždinka</t>
  </si>
  <si>
    <t>-827569804</t>
  </si>
  <si>
    <t>42390142</t>
  </si>
  <si>
    <t>objímka potrubí dvoušroubová M8 20–23 1/2"</t>
  </si>
  <si>
    <t>-149613287</t>
  </si>
  <si>
    <t>0407.R</t>
  </si>
  <si>
    <t>Potrubní příchytka STAUFF 5 21,3 PP</t>
  </si>
  <si>
    <t>-60922125</t>
  </si>
  <si>
    <t>0408.R</t>
  </si>
  <si>
    <t>Přivařovací plech SP2 DN15</t>
  </si>
  <si>
    <t>-533668384</t>
  </si>
  <si>
    <t>24</t>
  </si>
  <si>
    <t>0410.R</t>
  </si>
  <si>
    <t>Šroub AS5 M6x60 STAUFF</t>
  </si>
  <si>
    <t>1615352379</t>
  </si>
  <si>
    <t>0411.R</t>
  </si>
  <si>
    <t>Montážní a pomocný materiál</t>
  </si>
  <si>
    <t>-1653108929</t>
  </si>
  <si>
    <t>13010204</t>
  </si>
  <si>
    <t>tyč ocelová plochá jakost 11 375 40x6mm</t>
  </si>
  <si>
    <t>-1491690988</t>
  </si>
  <si>
    <t>30</t>
  </si>
  <si>
    <t>789-1</t>
  </si>
  <si>
    <t>Nátěr potrubí stupeň C3</t>
  </si>
  <si>
    <t>1246184146</t>
  </si>
  <si>
    <t>946111113</t>
  </si>
  <si>
    <t>Montáž pojízdných věží trubkových nebo dílcových s maximálním zatížením podlahy do 200 kg/m2 šířky od 0,6 do 0,9 m, délky do 3,2 m, výšky přes 2,5 m do 3,5 m</t>
  </si>
  <si>
    <t>-2086709997</t>
  </si>
  <si>
    <t>946111213</t>
  </si>
  <si>
    <t>Montáž pojízdných věží trubkových nebo dílcových s maximálním zatížením podlahy do 200 kg/m2 Příplatek za první a každý další den použití pojízdného lešení k ceně -1113</t>
  </si>
  <si>
    <t>1815457037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</si>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</sst>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4328_2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Pracovní lávky vozovna Moravská Ostrava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14. 4. 2020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Dopravní podnik Ostrava, a. s.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PROJEKT HTL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PS01 Ocelové konstrukce'!J30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'01 - PS01 Ocelové konstrukce'!P88</f>
        <v>0</v>
      </c>
      <c r="AV55" s="121">
        <f>'01 - PS01 Ocelové konstrukce'!J33</f>
        <v>0</v>
      </c>
      <c r="AW55" s="121">
        <f>'01 - PS01 Ocelové konstrukce'!J34</f>
        <v>0</v>
      </c>
      <c r="AX55" s="121">
        <f>'01 - PS01 Ocelové konstrukce'!J35</f>
        <v>0</v>
      </c>
      <c r="AY55" s="121">
        <f>'01 - PS01 Ocelové konstrukce'!J36</f>
        <v>0</v>
      </c>
      <c r="AZ55" s="121">
        <f>'01 - PS01 Ocelové konstrukce'!F33</f>
        <v>0</v>
      </c>
      <c r="BA55" s="121">
        <f>'01 - PS01 Ocelové konstrukce'!F34</f>
        <v>0</v>
      </c>
      <c r="BB55" s="121">
        <f>'01 - PS01 Ocelové konstrukce'!F35</f>
        <v>0</v>
      </c>
      <c r="BC55" s="121">
        <f>'01 - PS01 Ocelové konstrukce'!F36</f>
        <v>0</v>
      </c>
      <c r="BD55" s="123">
        <f>'01 - PS01 Ocelové konstrukce'!F37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PS02 Zařízení pracov...'!J30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'02 - PS02 Zařízení pracov...'!P82</f>
        <v>0</v>
      </c>
      <c r="AV56" s="121">
        <f>'02 - PS02 Zařízení pracov...'!J33</f>
        <v>0</v>
      </c>
      <c r="AW56" s="121">
        <f>'02 - PS02 Zařízení pracov...'!J34</f>
        <v>0</v>
      </c>
      <c r="AX56" s="121">
        <f>'02 - PS02 Zařízení pracov...'!J35</f>
        <v>0</v>
      </c>
      <c r="AY56" s="121">
        <f>'02 - PS02 Zařízení pracov...'!J36</f>
        <v>0</v>
      </c>
      <c r="AZ56" s="121">
        <f>'02 - PS02 Zařízení pracov...'!F33</f>
        <v>0</v>
      </c>
      <c r="BA56" s="121">
        <f>'02 - PS02 Zařízení pracov...'!F34</f>
        <v>0</v>
      </c>
      <c r="BB56" s="121">
        <f>'02 - PS02 Zařízení pracov...'!F35</f>
        <v>0</v>
      </c>
      <c r="BC56" s="121">
        <f>'02 - PS02 Zařízení pracov...'!F36</f>
        <v>0</v>
      </c>
      <c r="BD56" s="123">
        <f>'02 - PS02 Zařízení pracov...'!F37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'03 - PS03 Elektroinstalac...'!J30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0">
        <v>0</v>
      </c>
      <c r="AT57" s="121">
        <f>ROUND(SUM(AV57:AW57),2)</f>
        <v>0</v>
      </c>
      <c r="AU57" s="122">
        <f>'03 - PS03 Elektroinstalac...'!P84</f>
        <v>0</v>
      </c>
      <c r="AV57" s="121">
        <f>'03 - PS03 Elektroinstalac...'!J33</f>
        <v>0</v>
      </c>
      <c r="AW57" s="121">
        <f>'03 - PS03 Elektroinstalac...'!J34</f>
        <v>0</v>
      </c>
      <c r="AX57" s="121">
        <f>'03 - PS03 Elektroinstalac...'!J35</f>
        <v>0</v>
      </c>
      <c r="AY57" s="121">
        <f>'03 - PS03 Elektroinstalac...'!J36</f>
        <v>0</v>
      </c>
      <c r="AZ57" s="121">
        <f>'03 - PS03 Elektroinstalac...'!F33</f>
        <v>0</v>
      </c>
      <c r="BA57" s="121">
        <f>'03 - PS03 Elektroinstalac...'!F34</f>
        <v>0</v>
      </c>
      <c r="BB57" s="121">
        <f>'03 - PS03 Elektroinstalac...'!F35</f>
        <v>0</v>
      </c>
      <c r="BC57" s="121">
        <f>'03 - PS03 Elektroinstalac...'!F36</f>
        <v>0</v>
      </c>
      <c r="BD57" s="123">
        <f>'03 - PS03 Elektroinstalac...'!F37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7" customFormat="1" ht="16.5" customHeight="1">
      <c r="A58" s="112" t="s">
        <v>75</v>
      </c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89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'04 - PS04 Rozvod stlačené...'!J30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90</v>
      </c>
      <c r="AR58" s="119"/>
      <c r="AS58" s="125">
        <v>0</v>
      </c>
      <c r="AT58" s="126">
        <f>ROUND(SUM(AV58:AW58),2)</f>
        <v>0</v>
      </c>
      <c r="AU58" s="127">
        <f>'04 - PS04 Rozvod stlačené...'!P81</f>
        <v>0</v>
      </c>
      <c r="AV58" s="126">
        <f>'04 - PS04 Rozvod stlačené...'!J33</f>
        <v>0</v>
      </c>
      <c r="AW58" s="126">
        <f>'04 - PS04 Rozvod stlačené...'!J34</f>
        <v>0</v>
      </c>
      <c r="AX58" s="126">
        <f>'04 - PS04 Rozvod stlačené...'!J35</f>
        <v>0</v>
      </c>
      <c r="AY58" s="126">
        <f>'04 - PS04 Rozvod stlačené...'!J36</f>
        <v>0</v>
      </c>
      <c r="AZ58" s="126">
        <f>'04 - PS04 Rozvod stlačené...'!F33</f>
        <v>0</v>
      </c>
      <c r="BA58" s="126">
        <f>'04 - PS04 Rozvod stlačené...'!F34</f>
        <v>0</v>
      </c>
      <c r="BB58" s="126">
        <f>'04 - PS04 Rozvod stlačené...'!F35</f>
        <v>0</v>
      </c>
      <c r="BC58" s="126">
        <f>'04 - PS04 Rozvod stlačené...'!F36</f>
        <v>0</v>
      </c>
      <c r="BD58" s="128">
        <f>'04 - PS04 Rozvod stlačené...'!F37</f>
        <v>0</v>
      </c>
      <c r="BE58" s="7"/>
      <c r="BT58" s="124" t="s">
        <v>79</v>
      </c>
      <c r="BV58" s="124" t="s">
        <v>73</v>
      </c>
      <c r="BW58" s="124" t="s">
        <v>91</v>
      </c>
      <c r="BX58" s="124" t="s">
        <v>5</v>
      </c>
      <c r="CL58" s="124" t="s">
        <v>19</v>
      </c>
      <c r="CM58" s="124" t="s">
        <v>81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WK/UPaB8s1AvHh2kbleJ/HGxPVqNOaIGnhsZoCuULpU3cArme7CJD2IE/d0ZNwFM6j6qqulM0MsEAyMXOXheRw==" hashValue="MWt1rwQP6WHRG77Y39ujkKre350PXkIb9b9XbWYKf4XVuIF1kAPwYUnsVBxErSJLTsZSqUKng5YaxWsf2OWM0w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PS01 Ocelové konstrukce'!C2" display="/"/>
    <hyperlink ref="A56" location="'02 - PS02 Zařízení pracov...'!C2" display="/"/>
    <hyperlink ref="A57" location="'03 - PS03 Elektroinstalac...'!C2" display="/"/>
    <hyperlink ref="A58" location="'04 - PS04 Rozvod stlačen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Moravská Ostrava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ROUND((SUM(BE88:BE127)),  2)</f>
        <v>0</v>
      </c>
      <c r="G33" s="39"/>
      <c r="H33" s="39"/>
      <c r="I33" s="149">
        <v>0.20999999999999999</v>
      </c>
      <c r="J33" s="148">
        <f>ROUND(((SUM(BE88:BE127))*I33),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ROUND((SUM(BF88:BF127)),  2)</f>
        <v>0</v>
      </c>
      <c r="G34" s="39"/>
      <c r="H34" s="39"/>
      <c r="I34" s="149">
        <v>0.14999999999999999</v>
      </c>
      <c r="J34" s="148">
        <f>ROUND(((SUM(BF88:BF127))*I34),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ROUND((SUM(BG88:BG127)),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ROUND((SUM(BH88:BH127)),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ROUND((SUM(BI88:BI127)),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Moravská Ostrava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PS01 Ocelové konstrukce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100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101</v>
      </c>
      <c r="E62" s="169"/>
      <c r="F62" s="169"/>
      <c r="G62" s="169"/>
      <c r="H62" s="169"/>
      <c r="I62" s="169"/>
      <c r="J62" s="170">
        <f>J92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102</v>
      </c>
      <c r="E63" s="175"/>
      <c r="F63" s="175"/>
      <c r="G63" s="175"/>
      <c r="H63" s="175"/>
      <c r="I63" s="175"/>
      <c r="J63" s="176">
        <f>J93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103</v>
      </c>
      <c r="E64" s="169"/>
      <c r="F64" s="169"/>
      <c r="G64" s="169"/>
      <c r="H64" s="169"/>
      <c r="I64" s="169"/>
      <c r="J64" s="170">
        <f>J102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2"/>
      <c r="C65" s="173"/>
      <c r="D65" s="174" t="s">
        <v>104</v>
      </c>
      <c r="E65" s="175"/>
      <c r="F65" s="175"/>
      <c r="G65" s="175"/>
      <c r="H65" s="175"/>
      <c r="I65" s="175"/>
      <c r="J65" s="176">
        <f>J103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105</v>
      </c>
      <c r="E66" s="175"/>
      <c r="F66" s="175"/>
      <c r="G66" s="175"/>
      <c r="H66" s="175"/>
      <c r="I66" s="175"/>
      <c r="J66" s="176">
        <f>J113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106</v>
      </c>
      <c r="E67" s="175"/>
      <c r="F67" s="175"/>
      <c r="G67" s="175"/>
      <c r="H67" s="175"/>
      <c r="I67" s="175"/>
      <c r="J67" s="176">
        <f>J118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107</v>
      </c>
      <c r="E68" s="175"/>
      <c r="F68" s="175"/>
      <c r="G68" s="175"/>
      <c r="H68" s="175"/>
      <c r="I68" s="175"/>
      <c r="J68" s="176">
        <f>J123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108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Pracovní lávky vozovna Moravská Ostrava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93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01 - PS01 Ocelové konstrukce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 xml:space="preserve"> </v>
      </c>
      <c r="G82" s="41"/>
      <c r="H82" s="41"/>
      <c r="I82" s="33" t="s">
        <v>23</v>
      </c>
      <c r="J82" s="73" t="str">
        <f>IF(J12="","",J12)</f>
        <v>14. 4. 2020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25</v>
      </c>
      <c r="D84" s="41"/>
      <c r="E84" s="41"/>
      <c r="F84" s="28" t="str">
        <f>E15</f>
        <v>Dopravní podnik Ostrava, a. s.</v>
      </c>
      <c r="G84" s="41"/>
      <c r="H84" s="41"/>
      <c r="I84" s="33" t="s">
        <v>31</v>
      </c>
      <c r="J84" s="37" t="str">
        <f>E21</f>
        <v>PROJEKT HTL s.r.o.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34</v>
      </c>
      <c r="J85" s="37" t="str">
        <f>E24</f>
        <v xml:space="preserve"> 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109</v>
      </c>
      <c r="D87" s="181" t="s">
        <v>56</v>
      </c>
      <c r="E87" s="181" t="s">
        <v>52</v>
      </c>
      <c r="F87" s="181" t="s">
        <v>53</v>
      </c>
      <c r="G87" s="181" t="s">
        <v>110</v>
      </c>
      <c r="H87" s="181" t="s">
        <v>111</v>
      </c>
      <c r="I87" s="181" t="s">
        <v>112</v>
      </c>
      <c r="J87" s="181" t="s">
        <v>97</v>
      </c>
      <c r="K87" s="182" t="s">
        <v>113</v>
      </c>
      <c r="L87" s="183"/>
      <c r="M87" s="93" t="s">
        <v>19</v>
      </c>
      <c r="N87" s="94" t="s">
        <v>41</v>
      </c>
      <c r="O87" s="94" t="s">
        <v>114</v>
      </c>
      <c r="P87" s="94" t="s">
        <v>115</v>
      </c>
      <c r="Q87" s="94" t="s">
        <v>116</v>
      </c>
      <c r="R87" s="94" t="s">
        <v>117</v>
      </c>
      <c r="S87" s="94" t="s">
        <v>118</v>
      </c>
      <c r="T87" s="95" t="s">
        <v>119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120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P89+P92+P102</f>
        <v>0</v>
      </c>
      <c r="Q88" s="97"/>
      <c r="R88" s="186">
        <f>R89+R92+R102</f>
        <v>0</v>
      </c>
      <c r="S88" s="97"/>
      <c r="T88" s="187">
        <f>T89+T92+T102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70</v>
      </c>
      <c r="AU88" s="18" t="s">
        <v>98</v>
      </c>
      <c r="BK88" s="188">
        <f>BK89+BK92+BK102</f>
        <v>0</v>
      </c>
    </row>
    <row r="89" s="12" customFormat="1" ht="25.92" customHeight="1">
      <c r="A89" s="12"/>
      <c r="B89" s="189"/>
      <c r="C89" s="190"/>
      <c r="D89" s="191" t="s">
        <v>70</v>
      </c>
      <c r="E89" s="192" t="s">
        <v>121</v>
      </c>
      <c r="F89" s="192" t="s">
        <v>122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</f>
        <v>0</v>
      </c>
      <c r="Q89" s="197"/>
      <c r="R89" s="198">
        <f>R90</f>
        <v>0</v>
      </c>
      <c r="S89" s="197"/>
      <c r="T89" s="199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70</v>
      </c>
      <c r="AU89" s="201" t="s">
        <v>71</v>
      </c>
      <c r="AY89" s="200" t="s">
        <v>123</v>
      </c>
      <c r="BK89" s="202">
        <f>BK90</f>
        <v>0</v>
      </c>
    </row>
    <row r="90" s="12" customFormat="1" ht="22.8" customHeight="1">
      <c r="A90" s="12"/>
      <c r="B90" s="189"/>
      <c r="C90" s="190"/>
      <c r="D90" s="191" t="s">
        <v>70</v>
      </c>
      <c r="E90" s="203" t="s">
        <v>124</v>
      </c>
      <c r="F90" s="203" t="s">
        <v>125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P91</f>
        <v>0</v>
      </c>
      <c r="Q90" s="197"/>
      <c r="R90" s="198">
        <f>R91</f>
        <v>0</v>
      </c>
      <c r="S90" s="197"/>
      <c r="T90" s="199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70</v>
      </c>
      <c r="AU90" s="201" t="s">
        <v>79</v>
      </c>
      <c r="AY90" s="200" t="s">
        <v>123</v>
      </c>
      <c r="BK90" s="202">
        <f>BK91</f>
        <v>0</v>
      </c>
    </row>
    <row r="91" s="2" customFormat="1" ht="24.15" customHeight="1">
      <c r="A91" s="39"/>
      <c r="B91" s="40"/>
      <c r="C91" s="205" t="s">
        <v>126</v>
      </c>
      <c r="D91" s="205" t="s">
        <v>127</v>
      </c>
      <c r="E91" s="206" t="s">
        <v>128</v>
      </c>
      <c r="F91" s="207" t="s">
        <v>129</v>
      </c>
      <c r="G91" s="208" t="s">
        <v>130</v>
      </c>
      <c r="H91" s="209">
        <v>138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127</v>
      </c>
      <c r="AU91" s="216" t="s">
        <v>81</v>
      </c>
      <c r="AY91" s="18" t="s">
        <v>123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131</v>
      </c>
      <c r="BM91" s="216" t="s">
        <v>132</v>
      </c>
    </row>
    <row r="92" s="12" customFormat="1" ht="25.92" customHeight="1">
      <c r="A92" s="12"/>
      <c r="B92" s="189"/>
      <c r="C92" s="190"/>
      <c r="D92" s="191" t="s">
        <v>70</v>
      </c>
      <c r="E92" s="192" t="s">
        <v>133</v>
      </c>
      <c r="F92" s="192" t="s">
        <v>134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P93</f>
        <v>0</v>
      </c>
      <c r="Q92" s="197"/>
      <c r="R92" s="198">
        <f>R93</f>
        <v>0</v>
      </c>
      <c r="S92" s="197"/>
      <c r="T92" s="199">
        <f>T93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126</v>
      </c>
      <c r="AT92" s="201" t="s">
        <v>70</v>
      </c>
      <c r="AU92" s="201" t="s">
        <v>71</v>
      </c>
      <c r="AY92" s="200" t="s">
        <v>123</v>
      </c>
      <c r="BK92" s="202">
        <f>BK93</f>
        <v>0</v>
      </c>
    </row>
    <row r="93" s="12" customFormat="1" ht="22.8" customHeight="1">
      <c r="A93" s="12"/>
      <c r="B93" s="189"/>
      <c r="C93" s="190"/>
      <c r="D93" s="191" t="s">
        <v>70</v>
      </c>
      <c r="E93" s="203" t="s">
        <v>135</v>
      </c>
      <c r="F93" s="203" t="s">
        <v>136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SUM(P94:P101)</f>
        <v>0</v>
      </c>
      <c r="Q93" s="197"/>
      <c r="R93" s="198">
        <f>SUM(R94:R101)</f>
        <v>0</v>
      </c>
      <c r="S93" s="197"/>
      <c r="T93" s="199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126</v>
      </c>
      <c r="AT93" s="201" t="s">
        <v>70</v>
      </c>
      <c r="AU93" s="201" t="s">
        <v>79</v>
      </c>
      <c r="AY93" s="200" t="s">
        <v>123</v>
      </c>
      <c r="BK93" s="202">
        <f>SUM(BK94:BK101)</f>
        <v>0</v>
      </c>
    </row>
    <row r="94" s="2" customFormat="1" ht="24.15" customHeight="1">
      <c r="A94" s="39"/>
      <c r="B94" s="40"/>
      <c r="C94" s="218" t="s">
        <v>137</v>
      </c>
      <c r="D94" s="218" t="s">
        <v>133</v>
      </c>
      <c r="E94" s="219" t="s">
        <v>138</v>
      </c>
      <c r="F94" s="220" t="s">
        <v>139</v>
      </c>
      <c r="G94" s="221" t="s">
        <v>140</v>
      </c>
      <c r="H94" s="222">
        <v>4850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141</v>
      </c>
      <c r="AT94" s="216" t="s">
        <v>133</v>
      </c>
      <c r="AU94" s="216" t="s">
        <v>81</v>
      </c>
      <c r="AY94" s="18" t="s">
        <v>123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142</v>
      </c>
      <c r="BM94" s="216" t="s">
        <v>143</v>
      </c>
    </row>
    <row r="95" s="2" customFormat="1" ht="14.4" customHeight="1">
      <c r="A95" s="39"/>
      <c r="B95" s="40"/>
      <c r="C95" s="218" t="s">
        <v>144</v>
      </c>
      <c r="D95" s="218" t="s">
        <v>133</v>
      </c>
      <c r="E95" s="219" t="s">
        <v>145</v>
      </c>
      <c r="F95" s="220" t="s">
        <v>146</v>
      </c>
      <c r="G95" s="221" t="s">
        <v>140</v>
      </c>
      <c r="H95" s="222">
        <v>4850</v>
      </c>
      <c r="I95" s="223"/>
      <c r="J95" s="224">
        <f>ROUND(I95*H95,2)</f>
        <v>0</v>
      </c>
      <c r="K95" s="220" t="s">
        <v>19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141</v>
      </c>
      <c r="AT95" s="216" t="s">
        <v>133</v>
      </c>
      <c r="AU95" s="216" t="s">
        <v>81</v>
      </c>
      <c r="AY95" s="18" t="s">
        <v>123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142</v>
      </c>
      <c r="BM95" s="216" t="s">
        <v>147</v>
      </c>
    </row>
    <row r="96" s="2" customFormat="1" ht="24.15" customHeight="1">
      <c r="A96" s="39"/>
      <c r="B96" s="40"/>
      <c r="C96" s="205" t="s">
        <v>148</v>
      </c>
      <c r="D96" s="205" t="s">
        <v>127</v>
      </c>
      <c r="E96" s="206" t="s">
        <v>149</v>
      </c>
      <c r="F96" s="207" t="s">
        <v>150</v>
      </c>
      <c r="G96" s="208" t="s">
        <v>140</v>
      </c>
      <c r="H96" s="209">
        <v>4850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142</v>
      </c>
      <c r="AT96" s="216" t="s">
        <v>127</v>
      </c>
      <c r="AU96" s="216" t="s">
        <v>81</v>
      </c>
      <c r="AY96" s="18" t="s">
        <v>123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142</v>
      </c>
      <c r="BM96" s="216" t="s">
        <v>151</v>
      </c>
    </row>
    <row r="97" s="2" customFormat="1" ht="14.4" customHeight="1">
      <c r="A97" s="39"/>
      <c r="B97" s="40"/>
      <c r="C97" s="205" t="s">
        <v>152</v>
      </c>
      <c r="D97" s="205" t="s">
        <v>127</v>
      </c>
      <c r="E97" s="206" t="s">
        <v>153</v>
      </c>
      <c r="F97" s="207" t="s">
        <v>154</v>
      </c>
      <c r="G97" s="208" t="s">
        <v>155</v>
      </c>
      <c r="H97" s="209">
        <v>1</v>
      </c>
      <c r="I97" s="210"/>
      <c r="J97" s="211">
        <f>ROUND(I97*H97,2)</f>
        <v>0</v>
      </c>
      <c r="K97" s="207" t="s">
        <v>19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142</v>
      </c>
      <c r="AT97" s="216" t="s">
        <v>127</v>
      </c>
      <c r="AU97" s="216" t="s">
        <v>81</v>
      </c>
      <c r="AY97" s="18" t="s">
        <v>123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142</v>
      </c>
      <c r="BM97" s="216" t="s">
        <v>156</v>
      </c>
    </row>
    <row r="98" s="2" customFormat="1" ht="14.4" customHeight="1">
      <c r="A98" s="39"/>
      <c r="B98" s="40"/>
      <c r="C98" s="205" t="s">
        <v>157</v>
      </c>
      <c r="D98" s="205" t="s">
        <v>127</v>
      </c>
      <c r="E98" s="206" t="s">
        <v>158</v>
      </c>
      <c r="F98" s="207" t="s">
        <v>159</v>
      </c>
      <c r="G98" s="208" t="s">
        <v>155</v>
      </c>
      <c r="H98" s="209">
        <v>24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79</v>
      </c>
      <c r="AT98" s="216" t="s">
        <v>127</v>
      </c>
      <c r="AU98" s="216" t="s">
        <v>81</v>
      </c>
      <c r="AY98" s="18" t="s">
        <v>123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79</v>
      </c>
      <c r="BM98" s="216" t="s">
        <v>160</v>
      </c>
    </row>
    <row r="99" s="2" customFormat="1" ht="14.4" customHeight="1">
      <c r="A99" s="39"/>
      <c r="B99" s="40"/>
      <c r="C99" s="205" t="s">
        <v>161</v>
      </c>
      <c r="D99" s="205" t="s">
        <v>127</v>
      </c>
      <c r="E99" s="206" t="s">
        <v>162</v>
      </c>
      <c r="F99" s="207" t="s">
        <v>163</v>
      </c>
      <c r="G99" s="208" t="s">
        <v>155</v>
      </c>
      <c r="H99" s="209">
        <v>90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79</v>
      </c>
      <c r="AT99" s="216" t="s">
        <v>127</v>
      </c>
      <c r="AU99" s="216" t="s">
        <v>81</v>
      </c>
      <c r="AY99" s="18" t="s">
        <v>123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79</v>
      </c>
      <c r="BM99" s="216" t="s">
        <v>164</v>
      </c>
    </row>
    <row r="100" s="2" customFormat="1" ht="14.4" customHeight="1">
      <c r="A100" s="39"/>
      <c r="B100" s="40"/>
      <c r="C100" s="205" t="s">
        <v>165</v>
      </c>
      <c r="D100" s="205" t="s">
        <v>127</v>
      </c>
      <c r="E100" s="206" t="s">
        <v>166</v>
      </c>
      <c r="F100" s="207" t="s">
        <v>167</v>
      </c>
      <c r="G100" s="208" t="s">
        <v>155</v>
      </c>
      <c r="H100" s="209">
        <v>24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79</v>
      </c>
      <c r="AT100" s="216" t="s">
        <v>127</v>
      </c>
      <c r="AU100" s="216" t="s">
        <v>81</v>
      </c>
      <c r="AY100" s="18" t="s">
        <v>123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79</v>
      </c>
      <c r="BM100" s="216" t="s">
        <v>168</v>
      </c>
    </row>
    <row r="101" s="2" customFormat="1" ht="14.4" customHeight="1">
      <c r="A101" s="39"/>
      <c r="B101" s="40"/>
      <c r="C101" s="205" t="s">
        <v>169</v>
      </c>
      <c r="D101" s="205" t="s">
        <v>127</v>
      </c>
      <c r="E101" s="206" t="s">
        <v>170</v>
      </c>
      <c r="F101" s="207" t="s">
        <v>171</v>
      </c>
      <c r="G101" s="208" t="s">
        <v>172</v>
      </c>
      <c r="H101" s="209">
        <v>4.8499999999999996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79</v>
      </c>
      <c r="AT101" s="216" t="s">
        <v>127</v>
      </c>
      <c r="AU101" s="216" t="s">
        <v>81</v>
      </c>
      <c r="AY101" s="18" t="s">
        <v>123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173</v>
      </c>
    </row>
    <row r="102" s="12" customFormat="1" ht="25.92" customHeight="1">
      <c r="A102" s="12"/>
      <c r="B102" s="189"/>
      <c r="C102" s="190"/>
      <c r="D102" s="191" t="s">
        <v>70</v>
      </c>
      <c r="E102" s="192" t="s">
        <v>174</v>
      </c>
      <c r="F102" s="192" t="s">
        <v>175</v>
      </c>
      <c r="G102" s="190"/>
      <c r="H102" s="190"/>
      <c r="I102" s="193"/>
      <c r="J102" s="194">
        <f>BK102</f>
        <v>0</v>
      </c>
      <c r="K102" s="190"/>
      <c r="L102" s="195"/>
      <c r="M102" s="196"/>
      <c r="N102" s="197"/>
      <c r="O102" s="197"/>
      <c r="P102" s="198">
        <f>P103+P113+P118+P123</f>
        <v>0</v>
      </c>
      <c r="Q102" s="197"/>
      <c r="R102" s="198">
        <f>R103+R113+R118+R123</f>
        <v>0</v>
      </c>
      <c r="S102" s="197"/>
      <c r="T102" s="199">
        <f>T103+T113+T118+T123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144</v>
      </c>
      <c r="AT102" s="201" t="s">
        <v>70</v>
      </c>
      <c r="AU102" s="201" t="s">
        <v>71</v>
      </c>
      <c r="AY102" s="200" t="s">
        <v>123</v>
      </c>
      <c r="BK102" s="202">
        <f>BK103+BK113+BK118+BK123</f>
        <v>0</v>
      </c>
    </row>
    <row r="103" s="12" customFormat="1" ht="22.8" customHeight="1">
      <c r="A103" s="12"/>
      <c r="B103" s="189"/>
      <c r="C103" s="190"/>
      <c r="D103" s="191" t="s">
        <v>70</v>
      </c>
      <c r="E103" s="203" t="s">
        <v>176</v>
      </c>
      <c r="F103" s="203" t="s">
        <v>177</v>
      </c>
      <c r="G103" s="190"/>
      <c r="H103" s="190"/>
      <c r="I103" s="193"/>
      <c r="J103" s="204">
        <f>BK103</f>
        <v>0</v>
      </c>
      <c r="K103" s="190"/>
      <c r="L103" s="195"/>
      <c r="M103" s="196"/>
      <c r="N103" s="197"/>
      <c r="O103" s="197"/>
      <c r="P103" s="198">
        <f>SUM(P104:P112)</f>
        <v>0</v>
      </c>
      <c r="Q103" s="197"/>
      <c r="R103" s="198">
        <f>SUM(R104:R112)</f>
        <v>0</v>
      </c>
      <c r="S103" s="197"/>
      <c r="T103" s="199">
        <f>SUM(T104:T112)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144</v>
      </c>
      <c r="AT103" s="201" t="s">
        <v>70</v>
      </c>
      <c r="AU103" s="201" t="s">
        <v>79</v>
      </c>
      <c r="AY103" s="200" t="s">
        <v>123</v>
      </c>
      <c r="BK103" s="202">
        <f>SUM(BK104:BK112)</f>
        <v>0</v>
      </c>
    </row>
    <row r="104" s="2" customFormat="1" ht="14.4" customHeight="1">
      <c r="A104" s="39"/>
      <c r="B104" s="40"/>
      <c r="C104" s="205" t="s">
        <v>178</v>
      </c>
      <c r="D104" s="205" t="s">
        <v>127</v>
      </c>
      <c r="E104" s="206" t="s">
        <v>179</v>
      </c>
      <c r="F104" s="207" t="s">
        <v>180</v>
      </c>
      <c r="G104" s="208" t="s">
        <v>181</v>
      </c>
      <c r="H104" s="209">
        <v>1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137</v>
      </c>
      <c r="AT104" s="216" t="s">
        <v>127</v>
      </c>
      <c r="AU104" s="216" t="s">
        <v>81</v>
      </c>
      <c r="AY104" s="18" t="s">
        <v>123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137</v>
      </c>
      <c r="BM104" s="216" t="s">
        <v>182</v>
      </c>
    </row>
    <row r="105" s="13" customFormat="1">
      <c r="A105" s="13"/>
      <c r="B105" s="228"/>
      <c r="C105" s="229"/>
      <c r="D105" s="230" t="s">
        <v>183</v>
      </c>
      <c r="E105" s="231" t="s">
        <v>19</v>
      </c>
      <c r="F105" s="232" t="s">
        <v>184</v>
      </c>
      <c r="G105" s="229"/>
      <c r="H105" s="231" t="s">
        <v>19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183</v>
      </c>
      <c r="AU105" s="238" t="s">
        <v>81</v>
      </c>
      <c r="AV105" s="13" t="s">
        <v>79</v>
      </c>
      <c r="AW105" s="13" t="s">
        <v>33</v>
      </c>
      <c r="AX105" s="13" t="s">
        <v>71</v>
      </c>
      <c r="AY105" s="238" t="s">
        <v>123</v>
      </c>
    </row>
    <row r="106" s="14" customFormat="1">
      <c r="A106" s="14"/>
      <c r="B106" s="239"/>
      <c r="C106" s="240"/>
      <c r="D106" s="230" t="s">
        <v>183</v>
      </c>
      <c r="E106" s="241" t="s">
        <v>19</v>
      </c>
      <c r="F106" s="242" t="s">
        <v>79</v>
      </c>
      <c r="G106" s="240"/>
      <c r="H106" s="243">
        <v>1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183</v>
      </c>
      <c r="AU106" s="249" t="s">
        <v>81</v>
      </c>
      <c r="AV106" s="14" t="s">
        <v>81</v>
      </c>
      <c r="AW106" s="14" t="s">
        <v>33</v>
      </c>
      <c r="AX106" s="14" t="s">
        <v>71</v>
      </c>
      <c r="AY106" s="249" t="s">
        <v>123</v>
      </c>
    </row>
    <row r="107" s="15" customFormat="1">
      <c r="A107" s="15"/>
      <c r="B107" s="250"/>
      <c r="C107" s="251"/>
      <c r="D107" s="230" t="s">
        <v>183</v>
      </c>
      <c r="E107" s="252" t="s">
        <v>19</v>
      </c>
      <c r="F107" s="253" t="s">
        <v>185</v>
      </c>
      <c r="G107" s="251"/>
      <c r="H107" s="254">
        <v>1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0" t="s">
        <v>183</v>
      </c>
      <c r="AU107" s="260" t="s">
        <v>81</v>
      </c>
      <c r="AV107" s="15" t="s">
        <v>137</v>
      </c>
      <c r="AW107" s="15" t="s">
        <v>33</v>
      </c>
      <c r="AX107" s="15" t="s">
        <v>79</v>
      </c>
      <c r="AY107" s="260" t="s">
        <v>123</v>
      </c>
    </row>
    <row r="108" s="2" customFormat="1" ht="14.4" customHeight="1">
      <c r="A108" s="39"/>
      <c r="B108" s="40"/>
      <c r="C108" s="205" t="s">
        <v>186</v>
      </c>
      <c r="D108" s="205" t="s">
        <v>127</v>
      </c>
      <c r="E108" s="206" t="s">
        <v>187</v>
      </c>
      <c r="F108" s="207" t="s">
        <v>188</v>
      </c>
      <c r="G108" s="208" t="s">
        <v>181</v>
      </c>
      <c r="H108" s="209">
        <v>1</v>
      </c>
      <c r="I108" s="210"/>
      <c r="J108" s="211">
        <f>ROUND(I108*H108,2)</f>
        <v>0</v>
      </c>
      <c r="K108" s="207" t="s">
        <v>189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79</v>
      </c>
      <c r="AT108" s="216" t="s">
        <v>127</v>
      </c>
      <c r="AU108" s="216" t="s">
        <v>81</v>
      </c>
      <c r="AY108" s="18" t="s">
        <v>123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79</v>
      </c>
      <c r="BM108" s="216" t="s">
        <v>190</v>
      </c>
    </row>
    <row r="109" s="2" customFormat="1" ht="14.4" customHeight="1">
      <c r="A109" s="39"/>
      <c r="B109" s="40"/>
      <c r="C109" s="205" t="s">
        <v>191</v>
      </c>
      <c r="D109" s="205" t="s">
        <v>127</v>
      </c>
      <c r="E109" s="206" t="s">
        <v>192</v>
      </c>
      <c r="F109" s="207" t="s">
        <v>193</v>
      </c>
      <c r="G109" s="208" t="s">
        <v>181</v>
      </c>
      <c r="H109" s="209">
        <v>1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137</v>
      </c>
      <c r="AT109" s="216" t="s">
        <v>127</v>
      </c>
      <c r="AU109" s="216" t="s">
        <v>81</v>
      </c>
      <c r="AY109" s="18" t="s">
        <v>123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137</v>
      </c>
      <c r="BM109" s="216" t="s">
        <v>194</v>
      </c>
    </row>
    <row r="110" s="13" customFormat="1">
      <c r="A110" s="13"/>
      <c r="B110" s="228"/>
      <c r="C110" s="229"/>
      <c r="D110" s="230" t="s">
        <v>183</v>
      </c>
      <c r="E110" s="231" t="s">
        <v>19</v>
      </c>
      <c r="F110" s="232" t="s">
        <v>195</v>
      </c>
      <c r="G110" s="229"/>
      <c r="H110" s="231" t="s">
        <v>19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183</v>
      </c>
      <c r="AU110" s="238" t="s">
        <v>81</v>
      </c>
      <c r="AV110" s="13" t="s">
        <v>79</v>
      </c>
      <c r="AW110" s="13" t="s">
        <v>33</v>
      </c>
      <c r="AX110" s="13" t="s">
        <v>71</v>
      </c>
      <c r="AY110" s="238" t="s">
        <v>123</v>
      </c>
    </row>
    <row r="111" s="14" customFormat="1">
      <c r="A111" s="14"/>
      <c r="B111" s="239"/>
      <c r="C111" s="240"/>
      <c r="D111" s="230" t="s">
        <v>183</v>
      </c>
      <c r="E111" s="241" t="s">
        <v>19</v>
      </c>
      <c r="F111" s="242" t="s">
        <v>79</v>
      </c>
      <c r="G111" s="240"/>
      <c r="H111" s="243">
        <v>1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183</v>
      </c>
      <c r="AU111" s="249" t="s">
        <v>81</v>
      </c>
      <c r="AV111" s="14" t="s">
        <v>81</v>
      </c>
      <c r="AW111" s="14" t="s">
        <v>33</v>
      </c>
      <c r="AX111" s="14" t="s">
        <v>71</v>
      </c>
      <c r="AY111" s="249" t="s">
        <v>123</v>
      </c>
    </row>
    <row r="112" s="15" customFormat="1">
      <c r="A112" s="15"/>
      <c r="B112" s="250"/>
      <c r="C112" s="251"/>
      <c r="D112" s="230" t="s">
        <v>183</v>
      </c>
      <c r="E112" s="252" t="s">
        <v>19</v>
      </c>
      <c r="F112" s="253" t="s">
        <v>185</v>
      </c>
      <c r="G112" s="251"/>
      <c r="H112" s="254">
        <v>1</v>
      </c>
      <c r="I112" s="255"/>
      <c r="J112" s="251"/>
      <c r="K112" s="251"/>
      <c r="L112" s="256"/>
      <c r="M112" s="257"/>
      <c r="N112" s="258"/>
      <c r="O112" s="258"/>
      <c r="P112" s="258"/>
      <c r="Q112" s="258"/>
      <c r="R112" s="258"/>
      <c r="S112" s="258"/>
      <c r="T112" s="259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0" t="s">
        <v>183</v>
      </c>
      <c r="AU112" s="260" t="s">
        <v>81</v>
      </c>
      <c r="AV112" s="15" t="s">
        <v>137</v>
      </c>
      <c r="AW112" s="15" t="s">
        <v>33</v>
      </c>
      <c r="AX112" s="15" t="s">
        <v>79</v>
      </c>
      <c r="AY112" s="260" t="s">
        <v>123</v>
      </c>
    </row>
    <row r="113" s="12" customFormat="1" ht="22.8" customHeight="1">
      <c r="A113" s="12"/>
      <c r="B113" s="189"/>
      <c r="C113" s="190"/>
      <c r="D113" s="191" t="s">
        <v>70</v>
      </c>
      <c r="E113" s="203" t="s">
        <v>196</v>
      </c>
      <c r="F113" s="203" t="s">
        <v>197</v>
      </c>
      <c r="G113" s="190"/>
      <c r="H113" s="190"/>
      <c r="I113" s="193"/>
      <c r="J113" s="204">
        <f>BK113</f>
        <v>0</v>
      </c>
      <c r="K113" s="190"/>
      <c r="L113" s="195"/>
      <c r="M113" s="196"/>
      <c r="N113" s="197"/>
      <c r="O113" s="197"/>
      <c r="P113" s="198">
        <f>SUM(P114:P117)</f>
        <v>0</v>
      </c>
      <c r="Q113" s="197"/>
      <c r="R113" s="198">
        <f>SUM(R114:R117)</f>
        <v>0</v>
      </c>
      <c r="S113" s="197"/>
      <c r="T113" s="199">
        <f>SUM(T114:T117)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0" t="s">
        <v>144</v>
      </c>
      <c r="AT113" s="201" t="s">
        <v>70</v>
      </c>
      <c r="AU113" s="201" t="s">
        <v>79</v>
      </c>
      <c r="AY113" s="200" t="s">
        <v>123</v>
      </c>
      <c r="BK113" s="202">
        <f>SUM(BK114:BK117)</f>
        <v>0</v>
      </c>
    </row>
    <row r="114" s="2" customFormat="1" ht="14.4" customHeight="1">
      <c r="A114" s="39"/>
      <c r="B114" s="40"/>
      <c r="C114" s="205" t="s">
        <v>198</v>
      </c>
      <c r="D114" s="205" t="s">
        <v>127</v>
      </c>
      <c r="E114" s="206" t="s">
        <v>199</v>
      </c>
      <c r="F114" s="207" t="s">
        <v>197</v>
      </c>
      <c r="G114" s="208" t="s">
        <v>181</v>
      </c>
      <c r="H114" s="209">
        <v>1</v>
      </c>
      <c r="I114" s="210"/>
      <c r="J114" s="211">
        <f>ROUND(I114*H114,2)</f>
        <v>0</v>
      </c>
      <c r="K114" s="207" t="s">
        <v>19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137</v>
      </c>
      <c r="AT114" s="216" t="s">
        <v>127</v>
      </c>
      <c r="AU114" s="216" t="s">
        <v>81</v>
      </c>
      <c r="AY114" s="18" t="s">
        <v>123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137</v>
      </c>
      <c r="BM114" s="216" t="s">
        <v>200</v>
      </c>
    </row>
    <row r="115" s="13" customFormat="1">
      <c r="A115" s="13"/>
      <c r="B115" s="228"/>
      <c r="C115" s="229"/>
      <c r="D115" s="230" t="s">
        <v>183</v>
      </c>
      <c r="E115" s="231" t="s">
        <v>19</v>
      </c>
      <c r="F115" s="232" t="s">
        <v>201</v>
      </c>
      <c r="G115" s="229"/>
      <c r="H115" s="231" t="s">
        <v>19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183</v>
      </c>
      <c r="AU115" s="238" t="s">
        <v>81</v>
      </c>
      <c r="AV115" s="13" t="s">
        <v>79</v>
      </c>
      <c r="AW115" s="13" t="s">
        <v>33</v>
      </c>
      <c r="AX115" s="13" t="s">
        <v>71</v>
      </c>
      <c r="AY115" s="238" t="s">
        <v>123</v>
      </c>
    </row>
    <row r="116" s="14" customFormat="1">
      <c r="A116" s="14"/>
      <c r="B116" s="239"/>
      <c r="C116" s="240"/>
      <c r="D116" s="230" t="s">
        <v>183</v>
      </c>
      <c r="E116" s="241" t="s">
        <v>19</v>
      </c>
      <c r="F116" s="242" t="s">
        <v>79</v>
      </c>
      <c r="G116" s="240"/>
      <c r="H116" s="243">
        <v>1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183</v>
      </c>
      <c r="AU116" s="249" t="s">
        <v>81</v>
      </c>
      <c r="AV116" s="14" t="s">
        <v>81</v>
      </c>
      <c r="AW116" s="14" t="s">
        <v>33</v>
      </c>
      <c r="AX116" s="14" t="s">
        <v>71</v>
      </c>
      <c r="AY116" s="249" t="s">
        <v>123</v>
      </c>
    </row>
    <row r="117" s="15" customFormat="1">
      <c r="A117" s="15"/>
      <c r="B117" s="250"/>
      <c r="C117" s="251"/>
      <c r="D117" s="230" t="s">
        <v>183</v>
      </c>
      <c r="E117" s="252" t="s">
        <v>19</v>
      </c>
      <c r="F117" s="253" t="s">
        <v>185</v>
      </c>
      <c r="G117" s="251"/>
      <c r="H117" s="254">
        <v>1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183</v>
      </c>
      <c r="AU117" s="260" t="s">
        <v>81</v>
      </c>
      <c r="AV117" s="15" t="s">
        <v>137</v>
      </c>
      <c r="AW117" s="15" t="s">
        <v>33</v>
      </c>
      <c r="AX117" s="15" t="s">
        <v>79</v>
      </c>
      <c r="AY117" s="260" t="s">
        <v>123</v>
      </c>
    </row>
    <row r="118" s="12" customFormat="1" ht="22.8" customHeight="1">
      <c r="A118" s="12"/>
      <c r="B118" s="189"/>
      <c r="C118" s="190"/>
      <c r="D118" s="191" t="s">
        <v>70</v>
      </c>
      <c r="E118" s="203" t="s">
        <v>202</v>
      </c>
      <c r="F118" s="203" t="s">
        <v>203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SUM(P119:P122)</f>
        <v>0</v>
      </c>
      <c r="Q118" s="197"/>
      <c r="R118" s="198">
        <f>SUM(R119:R122)</f>
        <v>0</v>
      </c>
      <c r="S118" s="197"/>
      <c r="T118" s="199">
        <f>SUM(T119:T122)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144</v>
      </c>
      <c r="AT118" s="201" t="s">
        <v>70</v>
      </c>
      <c r="AU118" s="201" t="s">
        <v>79</v>
      </c>
      <c r="AY118" s="200" t="s">
        <v>123</v>
      </c>
      <c r="BK118" s="202">
        <f>SUM(BK119:BK122)</f>
        <v>0</v>
      </c>
    </row>
    <row r="119" s="2" customFormat="1" ht="14.4" customHeight="1">
      <c r="A119" s="39"/>
      <c r="B119" s="40"/>
      <c r="C119" s="205" t="s">
        <v>8</v>
      </c>
      <c r="D119" s="205" t="s">
        <v>127</v>
      </c>
      <c r="E119" s="206" t="s">
        <v>204</v>
      </c>
      <c r="F119" s="207" t="s">
        <v>205</v>
      </c>
      <c r="G119" s="208" t="s">
        <v>181</v>
      </c>
      <c r="H119" s="209">
        <v>1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137</v>
      </c>
      <c r="AT119" s="216" t="s">
        <v>127</v>
      </c>
      <c r="AU119" s="216" t="s">
        <v>81</v>
      </c>
      <c r="AY119" s="18" t="s">
        <v>123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137</v>
      </c>
      <c r="BM119" s="216" t="s">
        <v>206</v>
      </c>
    </row>
    <row r="120" s="13" customFormat="1">
      <c r="A120" s="13"/>
      <c r="B120" s="228"/>
      <c r="C120" s="229"/>
      <c r="D120" s="230" t="s">
        <v>183</v>
      </c>
      <c r="E120" s="231" t="s">
        <v>19</v>
      </c>
      <c r="F120" s="232" t="s">
        <v>207</v>
      </c>
      <c r="G120" s="229"/>
      <c r="H120" s="231" t="s">
        <v>19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183</v>
      </c>
      <c r="AU120" s="238" t="s">
        <v>81</v>
      </c>
      <c r="AV120" s="13" t="s">
        <v>79</v>
      </c>
      <c r="AW120" s="13" t="s">
        <v>33</v>
      </c>
      <c r="AX120" s="13" t="s">
        <v>71</v>
      </c>
      <c r="AY120" s="238" t="s">
        <v>123</v>
      </c>
    </row>
    <row r="121" s="14" customFormat="1">
      <c r="A121" s="14"/>
      <c r="B121" s="239"/>
      <c r="C121" s="240"/>
      <c r="D121" s="230" t="s">
        <v>183</v>
      </c>
      <c r="E121" s="241" t="s">
        <v>19</v>
      </c>
      <c r="F121" s="242" t="s">
        <v>79</v>
      </c>
      <c r="G121" s="240"/>
      <c r="H121" s="243">
        <v>1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183</v>
      </c>
      <c r="AU121" s="249" t="s">
        <v>81</v>
      </c>
      <c r="AV121" s="14" t="s">
        <v>81</v>
      </c>
      <c r="AW121" s="14" t="s">
        <v>33</v>
      </c>
      <c r="AX121" s="14" t="s">
        <v>71</v>
      </c>
      <c r="AY121" s="249" t="s">
        <v>123</v>
      </c>
    </row>
    <row r="122" s="15" customFormat="1">
      <c r="A122" s="15"/>
      <c r="B122" s="250"/>
      <c r="C122" s="251"/>
      <c r="D122" s="230" t="s">
        <v>183</v>
      </c>
      <c r="E122" s="252" t="s">
        <v>19</v>
      </c>
      <c r="F122" s="253" t="s">
        <v>185</v>
      </c>
      <c r="G122" s="251"/>
      <c r="H122" s="254">
        <v>1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0" t="s">
        <v>183</v>
      </c>
      <c r="AU122" s="260" t="s">
        <v>81</v>
      </c>
      <c r="AV122" s="15" t="s">
        <v>137</v>
      </c>
      <c r="AW122" s="15" t="s">
        <v>33</v>
      </c>
      <c r="AX122" s="15" t="s">
        <v>79</v>
      </c>
      <c r="AY122" s="260" t="s">
        <v>123</v>
      </c>
    </row>
    <row r="123" s="12" customFormat="1" ht="22.8" customHeight="1">
      <c r="A123" s="12"/>
      <c r="B123" s="189"/>
      <c r="C123" s="190"/>
      <c r="D123" s="191" t="s">
        <v>70</v>
      </c>
      <c r="E123" s="203" t="s">
        <v>208</v>
      </c>
      <c r="F123" s="203" t="s">
        <v>209</v>
      </c>
      <c r="G123" s="190"/>
      <c r="H123" s="190"/>
      <c r="I123" s="193"/>
      <c r="J123" s="204">
        <f>BK123</f>
        <v>0</v>
      </c>
      <c r="K123" s="190"/>
      <c r="L123" s="195"/>
      <c r="M123" s="196"/>
      <c r="N123" s="197"/>
      <c r="O123" s="197"/>
      <c r="P123" s="198">
        <f>SUM(P124:P127)</f>
        <v>0</v>
      </c>
      <c r="Q123" s="197"/>
      <c r="R123" s="198">
        <f>SUM(R124:R127)</f>
        <v>0</v>
      </c>
      <c r="S123" s="197"/>
      <c r="T123" s="199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0" t="s">
        <v>144</v>
      </c>
      <c r="AT123" s="201" t="s">
        <v>70</v>
      </c>
      <c r="AU123" s="201" t="s">
        <v>79</v>
      </c>
      <c r="AY123" s="200" t="s">
        <v>123</v>
      </c>
      <c r="BK123" s="202">
        <f>SUM(BK124:BK127)</f>
        <v>0</v>
      </c>
    </row>
    <row r="124" s="2" customFormat="1" ht="14.4" customHeight="1">
      <c r="A124" s="39"/>
      <c r="B124" s="40"/>
      <c r="C124" s="205" t="s">
        <v>131</v>
      </c>
      <c r="D124" s="205" t="s">
        <v>127</v>
      </c>
      <c r="E124" s="206" t="s">
        <v>210</v>
      </c>
      <c r="F124" s="207" t="s">
        <v>209</v>
      </c>
      <c r="G124" s="208" t="s">
        <v>181</v>
      </c>
      <c r="H124" s="209">
        <v>1</v>
      </c>
      <c r="I124" s="210"/>
      <c r="J124" s="211">
        <f>ROUND(I124*H124,2)</f>
        <v>0</v>
      </c>
      <c r="K124" s="207" t="s">
        <v>19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137</v>
      </c>
      <c r="AT124" s="216" t="s">
        <v>127</v>
      </c>
      <c r="AU124" s="216" t="s">
        <v>81</v>
      </c>
      <c r="AY124" s="18" t="s">
        <v>123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137</v>
      </c>
      <c r="BM124" s="216" t="s">
        <v>211</v>
      </c>
    </row>
    <row r="125" s="13" customFormat="1">
      <c r="A125" s="13"/>
      <c r="B125" s="228"/>
      <c r="C125" s="229"/>
      <c r="D125" s="230" t="s">
        <v>183</v>
      </c>
      <c r="E125" s="231" t="s">
        <v>19</v>
      </c>
      <c r="F125" s="232" t="s">
        <v>212</v>
      </c>
      <c r="G125" s="229"/>
      <c r="H125" s="231" t="s">
        <v>19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183</v>
      </c>
      <c r="AU125" s="238" t="s">
        <v>81</v>
      </c>
      <c r="AV125" s="13" t="s">
        <v>79</v>
      </c>
      <c r="AW125" s="13" t="s">
        <v>33</v>
      </c>
      <c r="AX125" s="13" t="s">
        <v>71</v>
      </c>
      <c r="AY125" s="238" t="s">
        <v>123</v>
      </c>
    </row>
    <row r="126" s="14" customFormat="1">
      <c r="A126" s="14"/>
      <c r="B126" s="239"/>
      <c r="C126" s="240"/>
      <c r="D126" s="230" t="s">
        <v>183</v>
      </c>
      <c r="E126" s="241" t="s">
        <v>19</v>
      </c>
      <c r="F126" s="242" t="s">
        <v>79</v>
      </c>
      <c r="G126" s="240"/>
      <c r="H126" s="243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183</v>
      </c>
      <c r="AU126" s="249" t="s">
        <v>81</v>
      </c>
      <c r="AV126" s="14" t="s">
        <v>81</v>
      </c>
      <c r="AW126" s="14" t="s">
        <v>33</v>
      </c>
      <c r="AX126" s="14" t="s">
        <v>71</v>
      </c>
      <c r="AY126" s="249" t="s">
        <v>123</v>
      </c>
    </row>
    <row r="127" s="15" customFormat="1">
      <c r="A127" s="15"/>
      <c r="B127" s="250"/>
      <c r="C127" s="251"/>
      <c r="D127" s="230" t="s">
        <v>183</v>
      </c>
      <c r="E127" s="252" t="s">
        <v>19</v>
      </c>
      <c r="F127" s="253" t="s">
        <v>185</v>
      </c>
      <c r="G127" s="251"/>
      <c r="H127" s="254">
        <v>1</v>
      </c>
      <c r="I127" s="255"/>
      <c r="J127" s="251"/>
      <c r="K127" s="251"/>
      <c r="L127" s="256"/>
      <c r="M127" s="261"/>
      <c r="N127" s="262"/>
      <c r="O127" s="262"/>
      <c r="P127" s="262"/>
      <c r="Q127" s="262"/>
      <c r="R127" s="262"/>
      <c r="S127" s="262"/>
      <c r="T127" s="26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0" t="s">
        <v>183</v>
      </c>
      <c r="AU127" s="260" t="s">
        <v>81</v>
      </c>
      <c r="AV127" s="15" t="s">
        <v>137</v>
      </c>
      <c r="AW127" s="15" t="s">
        <v>33</v>
      </c>
      <c r="AX127" s="15" t="s">
        <v>79</v>
      </c>
      <c r="AY127" s="260" t="s">
        <v>123</v>
      </c>
    </row>
    <row r="128" s="2" customFormat="1" ht="6.96" customHeight="1">
      <c r="A128" s="39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oZxuIcdWe6f2wqsUH+3TEuj2DQGxSyzwicggOwEs06OMB5m/ehwFfhPPV0TP7/W972VNaJetuOuBqtgvYSERag==" hashValue="/rus6SyV2p1GOA1rlzE09yEg4MvxFUZ2lZNKvmTNpc6PunY9WhafphLw9DNB6LWz8YmM56jLxPIYaVGq1EP7IQ==" algorithmName="SHA-512" password="CC35"/>
  <autoFilter ref="C87:K12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Moravská Ostrava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213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ROUND((SUM(BE82:BE91)),  2)</f>
        <v>0</v>
      </c>
      <c r="G33" s="39"/>
      <c r="H33" s="39"/>
      <c r="I33" s="149">
        <v>0.20999999999999999</v>
      </c>
      <c r="J33" s="148">
        <f>ROUND(((SUM(BE82:BE91))*I33),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ROUND((SUM(BF82:BF91)),  2)</f>
        <v>0</v>
      </c>
      <c r="G34" s="39"/>
      <c r="H34" s="39"/>
      <c r="I34" s="149">
        <v>0.14999999999999999</v>
      </c>
      <c r="J34" s="148">
        <f>ROUND(((SUM(BF82:BF91))*I34),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ROUND((SUM(BG82:BG91)),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ROUND((SUM(BH82:BH91)),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ROUND((SUM(BI82:BI91)),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Moravská Ostrava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PS02 Zařízení pracovní lávky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101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214</v>
      </c>
      <c r="E61" s="175"/>
      <c r="F61" s="175"/>
      <c r="G61" s="175"/>
      <c r="H61" s="175"/>
      <c r="I61" s="175"/>
      <c r="J61" s="176">
        <f>J84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215</v>
      </c>
      <c r="E62" s="169"/>
      <c r="F62" s="169"/>
      <c r="G62" s="169"/>
      <c r="H62" s="169"/>
      <c r="I62" s="169"/>
      <c r="J62" s="170">
        <f>J88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108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Pracovní lávky vozovna Moravská Ostrava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93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02 - PS02 Zařízení pracovní lávky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 xml:space="preserve"> </v>
      </c>
      <c r="G76" s="41"/>
      <c r="H76" s="41"/>
      <c r="I76" s="33" t="s">
        <v>23</v>
      </c>
      <c r="J76" s="73" t="str">
        <f>IF(J12="","",J12)</f>
        <v>14. 4. 2020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5.65" customHeight="1">
      <c r="A78" s="39"/>
      <c r="B78" s="40"/>
      <c r="C78" s="33" t="s">
        <v>25</v>
      </c>
      <c r="D78" s="41"/>
      <c r="E78" s="41"/>
      <c r="F78" s="28" t="str">
        <f>E15</f>
        <v>Dopravní podnik Ostrava, a. s.</v>
      </c>
      <c r="G78" s="41"/>
      <c r="H78" s="41"/>
      <c r="I78" s="33" t="s">
        <v>31</v>
      </c>
      <c r="J78" s="37" t="str">
        <f>E21</f>
        <v>PROJEKT HTL s.r.o.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34</v>
      </c>
      <c r="J79" s="37" t="str">
        <f>E24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109</v>
      </c>
      <c r="D81" s="181" t="s">
        <v>56</v>
      </c>
      <c r="E81" s="181" t="s">
        <v>52</v>
      </c>
      <c r="F81" s="181" t="s">
        <v>53</v>
      </c>
      <c r="G81" s="181" t="s">
        <v>110</v>
      </c>
      <c r="H81" s="181" t="s">
        <v>111</v>
      </c>
      <c r="I81" s="181" t="s">
        <v>112</v>
      </c>
      <c r="J81" s="181" t="s">
        <v>97</v>
      </c>
      <c r="K81" s="182" t="s">
        <v>113</v>
      </c>
      <c r="L81" s="183"/>
      <c r="M81" s="93" t="s">
        <v>19</v>
      </c>
      <c r="N81" s="94" t="s">
        <v>41</v>
      </c>
      <c r="O81" s="94" t="s">
        <v>114</v>
      </c>
      <c r="P81" s="94" t="s">
        <v>115</v>
      </c>
      <c r="Q81" s="94" t="s">
        <v>116</v>
      </c>
      <c r="R81" s="94" t="s">
        <v>117</v>
      </c>
      <c r="S81" s="94" t="s">
        <v>118</v>
      </c>
      <c r="T81" s="95" t="s">
        <v>119</v>
      </c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120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P83+P88</f>
        <v>0</v>
      </c>
      <c r="Q82" s="97"/>
      <c r="R82" s="186">
        <f>R83+R88</f>
        <v>0</v>
      </c>
      <c r="S82" s="97"/>
      <c r="T82" s="187">
        <f>T83+T88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70</v>
      </c>
      <c r="AU82" s="18" t="s">
        <v>98</v>
      </c>
      <c r="BK82" s="188">
        <f>BK83+BK88</f>
        <v>0</v>
      </c>
    </row>
    <row r="83" s="12" customFormat="1" ht="25.92" customHeight="1">
      <c r="A83" s="12"/>
      <c r="B83" s="189"/>
      <c r="C83" s="190"/>
      <c r="D83" s="191" t="s">
        <v>70</v>
      </c>
      <c r="E83" s="192" t="s">
        <v>133</v>
      </c>
      <c r="F83" s="192" t="s">
        <v>134</v>
      </c>
      <c r="G83" s="190"/>
      <c r="H83" s="190"/>
      <c r="I83" s="193"/>
      <c r="J83" s="194">
        <f>BK83</f>
        <v>0</v>
      </c>
      <c r="K83" s="190"/>
      <c r="L83" s="195"/>
      <c r="M83" s="196"/>
      <c r="N83" s="197"/>
      <c r="O83" s="197"/>
      <c r="P83" s="198">
        <f>P84</f>
        <v>0</v>
      </c>
      <c r="Q83" s="197"/>
      <c r="R83" s="198">
        <f>R84</f>
        <v>0</v>
      </c>
      <c r="S83" s="197"/>
      <c r="T83" s="199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126</v>
      </c>
      <c r="AT83" s="201" t="s">
        <v>70</v>
      </c>
      <c r="AU83" s="201" t="s">
        <v>71</v>
      </c>
      <c r="AY83" s="200" t="s">
        <v>123</v>
      </c>
      <c r="BK83" s="202">
        <f>BK84</f>
        <v>0</v>
      </c>
    </row>
    <row r="84" s="12" customFormat="1" ht="22.8" customHeight="1">
      <c r="A84" s="12"/>
      <c r="B84" s="189"/>
      <c r="C84" s="190"/>
      <c r="D84" s="191" t="s">
        <v>70</v>
      </c>
      <c r="E84" s="203" t="s">
        <v>216</v>
      </c>
      <c r="F84" s="203" t="s">
        <v>217</v>
      </c>
      <c r="G84" s="190"/>
      <c r="H84" s="190"/>
      <c r="I84" s="193"/>
      <c r="J84" s="204">
        <f>BK84</f>
        <v>0</v>
      </c>
      <c r="K84" s="190"/>
      <c r="L84" s="195"/>
      <c r="M84" s="196"/>
      <c r="N84" s="197"/>
      <c r="O84" s="197"/>
      <c r="P84" s="198">
        <f>SUM(P85:P87)</f>
        <v>0</v>
      </c>
      <c r="Q84" s="197"/>
      <c r="R84" s="198">
        <f>SUM(R85:R87)</f>
        <v>0</v>
      </c>
      <c r="S84" s="197"/>
      <c r="T84" s="199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126</v>
      </c>
      <c r="AT84" s="201" t="s">
        <v>70</v>
      </c>
      <c r="AU84" s="201" t="s">
        <v>79</v>
      </c>
      <c r="AY84" s="200" t="s">
        <v>123</v>
      </c>
      <c r="BK84" s="202">
        <f>SUM(BK85:BK87)</f>
        <v>0</v>
      </c>
    </row>
    <row r="85" s="2" customFormat="1" ht="62.7" customHeight="1">
      <c r="A85" s="39"/>
      <c r="B85" s="40"/>
      <c r="C85" s="218" t="s">
        <v>79</v>
      </c>
      <c r="D85" s="218" t="s">
        <v>133</v>
      </c>
      <c r="E85" s="219" t="s">
        <v>218</v>
      </c>
      <c r="F85" s="220" t="s">
        <v>219</v>
      </c>
      <c r="G85" s="221" t="s">
        <v>155</v>
      </c>
      <c r="H85" s="222">
        <v>1</v>
      </c>
      <c r="I85" s="223"/>
      <c r="J85" s="224">
        <f>ROUND(I85*H85,2)</f>
        <v>0</v>
      </c>
      <c r="K85" s="220" t="s">
        <v>19</v>
      </c>
      <c r="L85" s="225"/>
      <c r="M85" s="226" t="s">
        <v>19</v>
      </c>
      <c r="N85" s="227" t="s">
        <v>42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141</v>
      </c>
      <c r="AT85" s="216" t="s">
        <v>133</v>
      </c>
      <c r="AU85" s="216" t="s">
        <v>81</v>
      </c>
      <c r="AY85" s="18" t="s">
        <v>123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79</v>
      </c>
      <c r="BK85" s="217">
        <f>ROUND(I85*H85,2)</f>
        <v>0</v>
      </c>
      <c r="BL85" s="18" t="s">
        <v>142</v>
      </c>
      <c r="BM85" s="216" t="s">
        <v>220</v>
      </c>
    </row>
    <row r="86" s="2" customFormat="1" ht="14.4" customHeight="1">
      <c r="A86" s="39"/>
      <c r="B86" s="40"/>
      <c r="C86" s="218" t="s">
        <v>81</v>
      </c>
      <c r="D86" s="218" t="s">
        <v>133</v>
      </c>
      <c r="E86" s="219" t="s">
        <v>221</v>
      </c>
      <c r="F86" s="220" t="s">
        <v>222</v>
      </c>
      <c r="G86" s="221" t="s">
        <v>140</v>
      </c>
      <c r="H86" s="222">
        <v>45</v>
      </c>
      <c r="I86" s="223"/>
      <c r="J86" s="224">
        <f>ROUND(I86*H86,2)</f>
        <v>0</v>
      </c>
      <c r="K86" s="220" t="s">
        <v>19</v>
      </c>
      <c r="L86" s="225"/>
      <c r="M86" s="226" t="s">
        <v>19</v>
      </c>
      <c r="N86" s="227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141</v>
      </c>
      <c r="AT86" s="216" t="s">
        <v>133</v>
      </c>
      <c r="AU86" s="216" t="s">
        <v>81</v>
      </c>
      <c r="AY86" s="18" t="s">
        <v>123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142</v>
      </c>
      <c r="BM86" s="216" t="s">
        <v>223</v>
      </c>
    </row>
    <row r="87" s="2" customFormat="1" ht="14.4" customHeight="1">
      <c r="A87" s="39"/>
      <c r="B87" s="40"/>
      <c r="C87" s="205" t="s">
        <v>126</v>
      </c>
      <c r="D87" s="205" t="s">
        <v>127</v>
      </c>
      <c r="E87" s="206" t="s">
        <v>224</v>
      </c>
      <c r="F87" s="207" t="s">
        <v>225</v>
      </c>
      <c r="G87" s="208" t="s">
        <v>155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79</v>
      </c>
      <c r="AT87" s="216" t="s">
        <v>127</v>
      </c>
      <c r="AU87" s="216" t="s">
        <v>81</v>
      </c>
      <c r="AY87" s="18" t="s">
        <v>123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226</v>
      </c>
    </row>
    <row r="88" s="12" customFormat="1" ht="25.92" customHeight="1">
      <c r="A88" s="12"/>
      <c r="B88" s="189"/>
      <c r="C88" s="190"/>
      <c r="D88" s="191" t="s">
        <v>70</v>
      </c>
      <c r="E88" s="192" t="s">
        <v>227</v>
      </c>
      <c r="F88" s="192" t="s">
        <v>228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SUM(P89:P91)</f>
        <v>0</v>
      </c>
      <c r="Q88" s="197"/>
      <c r="R88" s="198">
        <f>SUM(R89:R91)</f>
        <v>0</v>
      </c>
      <c r="S88" s="197"/>
      <c r="T88" s="199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137</v>
      </c>
      <c r="AT88" s="201" t="s">
        <v>70</v>
      </c>
      <c r="AU88" s="201" t="s">
        <v>71</v>
      </c>
      <c r="AY88" s="200" t="s">
        <v>123</v>
      </c>
      <c r="BK88" s="202">
        <f>SUM(BK89:BK91)</f>
        <v>0</v>
      </c>
    </row>
    <row r="89" s="2" customFormat="1" ht="14.4" customHeight="1">
      <c r="A89" s="39"/>
      <c r="B89" s="40"/>
      <c r="C89" s="205" t="s">
        <v>137</v>
      </c>
      <c r="D89" s="205" t="s">
        <v>127</v>
      </c>
      <c r="E89" s="206" t="s">
        <v>187</v>
      </c>
      <c r="F89" s="207" t="s">
        <v>229</v>
      </c>
      <c r="G89" s="208" t="s">
        <v>230</v>
      </c>
      <c r="H89" s="209">
        <v>1</v>
      </c>
      <c r="I89" s="210"/>
      <c r="J89" s="211">
        <f>ROUND(I89*H89,2)</f>
        <v>0</v>
      </c>
      <c r="K89" s="207" t="s">
        <v>231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232</v>
      </c>
      <c r="AT89" s="216" t="s">
        <v>127</v>
      </c>
      <c r="AU89" s="216" t="s">
        <v>79</v>
      </c>
      <c r="AY89" s="18" t="s">
        <v>123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232</v>
      </c>
      <c r="BM89" s="216" t="s">
        <v>233</v>
      </c>
    </row>
    <row r="90" s="2" customFormat="1" ht="14.4" customHeight="1">
      <c r="A90" s="39"/>
      <c r="B90" s="40"/>
      <c r="C90" s="205" t="s">
        <v>144</v>
      </c>
      <c r="D90" s="205" t="s">
        <v>127</v>
      </c>
      <c r="E90" s="206" t="s">
        <v>234</v>
      </c>
      <c r="F90" s="207" t="s">
        <v>235</v>
      </c>
      <c r="G90" s="208" t="s">
        <v>236</v>
      </c>
      <c r="H90" s="209">
        <v>1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232</v>
      </c>
      <c r="AT90" s="216" t="s">
        <v>127</v>
      </c>
      <c r="AU90" s="216" t="s">
        <v>79</v>
      </c>
      <c r="AY90" s="18" t="s">
        <v>123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232</v>
      </c>
      <c r="BM90" s="216" t="s">
        <v>237</v>
      </c>
    </row>
    <row r="91" s="2" customFormat="1" ht="14.4" customHeight="1">
      <c r="A91" s="39"/>
      <c r="B91" s="40"/>
      <c r="C91" s="205" t="s">
        <v>148</v>
      </c>
      <c r="D91" s="205" t="s">
        <v>127</v>
      </c>
      <c r="E91" s="206" t="s">
        <v>238</v>
      </c>
      <c r="F91" s="207" t="s">
        <v>239</v>
      </c>
      <c r="G91" s="208" t="s">
        <v>230</v>
      </c>
      <c r="H91" s="209">
        <v>1</v>
      </c>
      <c r="I91" s="210"/>
      <c r="J91" s="211">
        <f>ROUND(I91*H91,2)</f>
        <v>0</v>
      </c>
      <c r="K91" s="207" t="s">
        <v>231</v>
      </c>
      <c r="L91" s="45"/>
      <c r="M91" s="264" t="s">
        <v>19</v>
      </c>
      <c r="N91" s="265" t="s">
        <v>42</v>
      </c>
      <c r="O91" s="266"/>
      <c r="P91" s="267">
        <f>O91*H91</f>
        <v>0</v>
      </c>
      <c r="Q91" s="267">
        <v>0</v>
      </c>
      <c r="R91" s="267">
        <f>Q91*H91</f>
        <v>0</v>
      </c>
      <c r="S91" s="267">
        <v>0</v>
      </c>
      <c r="T91" s="268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232</v>
      </c>
      <c r="AT91" s="216" t="s">
        <v>127</v>
      </c>
      <c r="AU91" s="216" t="s">
        <v>79</v>
      </c>
      <c r="AY91" s="18" t="s">
        <v>123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232</v>
      </c>
      <c r="BM91" s="216" t="s">
        <v>240</v>
      </c>
    </row>
    <row r="92" s="2" customFormat="1" ht="6.96" customHeight="1">
      <c r="A92" s="39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45"/>
      <c r="M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</sheetData>
  <sheetProtection sheet="1" autoFilter="0" formatColumns="0" formatRows="0" objects="1" scenarios="1" spinCount="100000" saltValue="oYBi4IJOiKuGTlJ1Q04Z591h3sRd3zkZ+DCiXjg546WylK812vn5oTzEJLxSYxEJJvFzlfOF+GhMNBREXxje6Q==" hashValue="0Gp4czUAEEvGLvD0o+v5MrQh0sIbTyJyTNPzOP8Ld72GM2TrVc/gwMnVAcDP6CvZsuxgARk8HOS+HUL3l9xACQ==" algorithmName="SHA-512" password="CC35"/>
  <autoFilter ref="C81:K9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Moravská Ostrava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241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ROUND((SUM(BE84:BE140)),  2)</f>
        <v>0</v>
      </c>
      <c r="G33" s="39"/>
      <c r="H33" s="39"/>
      <c r="I33" s="149">
        <v>0.20999999999999999</v>
      </c>
      <c r="J33" s="148">
        <f>ROUND(((SUM(BE84:BE140))*I33),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ROUND((SUM(BF84:BF140)),  2)</f>
        <v>0</v>
      </c>
      <c r="G34" s="39"/>
      <c r="H34" s="39"/>
      <c r="I34" s="149">
        <v>0.14999999999999999</v>
      </c>
      <c r="J34" s="148">
        <f>ROUND(((SUM(BF84:BF140))*I34),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ROUND((SUM(BG84:BG140)),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ROUND((SUM(BH84:BH140)),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ROUND((SUM(BI84:BI140)),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Moravská Ostrava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PS03 Elektroinstalace a zabezpečení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242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101</v>
      </c>
      <c r="E62" s="169"/>
      <c r="F62" s="169"/>
      <c r="G62" s="169"/>
      <c r="H62" s="169"/>
      <c r="I62" s="169"/>
      <c r="J62" s="170">
        <f>J109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243</v>
      </c>
      <c r="E63" s="175"/>
      <c r="F63" s="175"/>
      <c r="G63" s="175"/>
      <c r="H63" s="175"/>
      <c r="I63" s="175"/>
      <c r="J63" s="176">
        <f>J110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215</v>
      </c>
      <c r="E64" s="169"/>
      <c r="F64" s="169"/>
      <c r="G64" s="169"/>
      <c r="H64" s="169"/>
      <c r="I64" s="169"/>
      <c r="J64" s="170">
        <f>J131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108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Pracovní lávky vozovna Moravská Ostrava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93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03 - PS03 Elektroinstalace a zabezpečení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14. 4. 2020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Dopravní podnik Ostrava, a. s.</v>
      </c>
      <c r="G80" s="41"/>
      <c r="H80" s="41"/>
      <c r="I80" s="33" t="s">
        <v>31</v>
      </c>
      <c r="J80" s="37" t="str">
        <f>E21</f>
        <v>PROJEKT HTL s.r.o.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109</v>
      </c>
      <c r="D83" s="181" t="s">
        <v>56</v>
      </c>
      <c r="E83" s="181" t="s">
        <v>52</v>
      </c>
      <c r="F83" s="181" t="s">
        <v>53</v>
      </c>
      <c r="G83" s="181" t="s">
        <v>110</v>
      </c>
      <c r="H83" s="181" t="s">
        <v>111</v>
      </c>
      <c r="I83" s="181" t="s">
        <v>112</v>
      </c>
      <c r="J83" s="181" t="s">
        <v>97</v>
      </c>
      <c r="K83" s="182" t="s">
        <v>113</v>
      </c>
      <c r="L83" s="183"/>
      <c r="M83" s="93" t="s">
        <v>19</v>
      </c>
      <c r="N83" s="94" t="s">
        <v>41</v>
      </c>
      <c r="O83" s="94" t="s">
        <v>114</v>
      </c>
      <c r="P83" s="94" t="s">
        <v>115</v>
      </c>
      <c r="Q83" s="94" t="s">
        <v>116</v>
      </c>
      <c r="R83" s="94" t="s">
        <v>117</v>
      </c>
      <c r="S83" s="94" t="s">
        <v>118</v>
      </c>
      <c r="T83" s="95" t="s">
        <v>119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120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P85+P109+P131</f>
        <v>0</v>
      </c>
      <c r="Q84" s="97"/>
      <c r="R84" s="186">
        <f>R85+R109+R131</f>
        <v>0.19778999999999999</v>
      </c>
      <c r="S84" s="97"/>
      <c r="T84" s="187">
        <f>T85+T109+T131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70</v>
      </c>
      <c r="AU84" s="18" t="s">
        <v>98</v>
      </c>
      <c r="BK84" s="188">
        <f>BK85+BK109+BK131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121</v>
      </c>
      <c r="F85" s="192" t="s">
        <v>122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0.19778999999999999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81</v>
      </c>
      <c r="AT85" s="201" t="s">
        <v>70</v>
      </c>
      <c r="AU85" s="201" t="s">
        <v>71</v>
      </c>
      <c r="AY85" s="200" t="s">
        <v>123</v>
      </c>
      <c r="BK85" s="202">
        <f>BK86</f>
        <v>0</v>
      </c>
    </row>
    <row r="86" s="12" customFormat="1" ht="22.8" customHeight="1">
      <c r="A86" s="12"/>
      <c r="B86" s="189"/>
      <c r="C86" s="190"/>
      <c r="D86" s="191" t="s">
        <v>70</v>
      </c>
      <c r="E86" s="203" t="s">
        <v>244</v>
      </c>
      <c r="F86" s="203" t="s">
        <v>245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SUM(P87:P108)</f>
        <v>0</v>
      </c>
      <c r="Q86" s="197"/>
      <c r="R86" s="198">
        <f>SUM(R87:R108)</f>
        <v>0.19778999999999999</v>
      </c>
      <c r="S86" s="197"/>
      <c r="T86" s="199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81</v>
      </c>
      <c r="AT86" s="201" t="s">
        <v>70</v>
      </c>
      <c r="AU86" s="201" t="s">
        <v>79</v>
      </c>
      <c r="AY86" s="200" t="s">
        <v>123</v>
      </c>
      <c r="BK86" s="202">
        <f>SUM(BK87:BK108)</f>
        <v>0</v>
      </c>
    </row>
    <row r="87" s="2" customFormat="1" ht="14.4" customHeight="1">
      <c r="A87" s="39"/>
      <c r="B87" s="40"/>
      <c r="C87" s="218" t="s">
        <v>79</v>
      </c>
      <c r="D87" s="218" t="s">
        <v>133</v>
      </c>
      <c r="E87" s="219" t="s">
        <v>246</v>
      </c>
      <c r="F87" s="220" t="s">
        <v>247</v>
      </c>
      <c r="G87" s="221" t="s">
        <v>155</v>
      </c>
      <c r="H87" s="222">
        <v>1</v>
      </c>
      <c r="I87" s="223"/>
      <c r="J87" s="224">
        <f>ROUND(I87*H87,2)</f>
        <v>0</v>
      </c>
      <c r="K87" s="220" t="s">
        <v>19</v>
      </c>
      <c r="L87" s="225"/>
      <c r="M87" s="226" t="s">
        <v>19</v>
      </c>
      <c r="N87" s="227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81</v>
      </c>
      <c r="AT87" s="216" t="s">
        <v>133</v>
      </c>
      <c r="AU87" s="216" t="s">
        <v>81</v>
      </c>
      <c r="AY87" s="18" t="s">
        <v>123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248</v>
      </c>
    </row>
    <row r="88" s="2" customFormat="1" ht="14.4" customHeight="1">
      <c r="A88" s="39"/>
      <c r="B88" s="40"/>
      <c r="C88" s="218" t="s">
        <v>81</v>
      </c>
      <c r="D88" s="218" t="s">
        <v>133</v>
      </c>
      <c r="E88" s="219" t="s">
        <v>249</v>
      </c>
      <c r="F88" s="220" t="s">
        <v>250</v>
      </c>
      <c r="G88" s="221" t="s">
        <v>181</v>
      </c>
      <c r="H88" s="222">
        <v>1</v>
      </c>
      <c r="I88" s="223"/>
      <c r="J88" s="224">
        <f>ROUND(I88*H88,2)</f>
        <v>0</v>
      </c>
      <c r="K88" s="220" t="s">
        <v>19</v>
      </c>
      <c r="L88" s="225"/>
      <c r="M88" s="226" t="s">
        <v>19</v>
      </c>
      <c r="N88" s="227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81</v>
      </c>
      <c r="AT88" s="216" t="s">
        <v>133</v>
      </c>
      <c r="AU88" s="216" t="s">
        <v>81</v>
      </c>
      <c r="AY88" s="18" t="s">
        <v>123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79</v>
      </c>
      <c r="BM88" s="216" t="s">
        <v>251</v>
      </c>
    </row>
    <row r="89" s="2" customFormat="1" ht="14.4" customHeight="1">
      <c r="A89" s="39"/>
      <c r="B89" s="40"/>
      <c r="C89" s="218" t="s">
        <v>126</v>
      </c>
      <c r="D89" s="218" t="s">
        <v>133</v>
      </c>
      <c r="E89" s="219" t="s">
        <v>252</v>
      </c>
      <c r="F89" s="220" t="s">
        <v>253</v>
      </c>
      <c r="G89" s="221" t="s">
        <v>155</v>
      </c>
      <c r="H89" s="222">
        <v>6</v>
      </c>
      <c r="I89" s="223"/>
      <c r="J89" s="224">
        <f>ROUND(I89*H89,2)</f>
        <v>0</v>
      </c>
      <c r="K89" s="220" t="s">
        <v>19</v>
      </c>
      <c r="L89" s="225"/>
      <c r="M89" s="226" t="s">
        <v>19</v>
      </c>
      <c r="N89" s="227" t="s">
        <v>42</v>
      </c>
      <c r="O89" s="85"/>
      <c r="P89" s="214">
        <f>O89*H89</f>
        <v>0</v>
      </c>
      <c r="Q89" s="214">
        <v>0.00023000000000000001</v>
      </c>
      <c r="R89" s="214">
        <f>Q89*H89</f>
        <v>0.0013800000000000002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81</v>
      </c>
      <c r="AT89" s="216" t="s">
        <v>133</v>
      </c>
      <c r="AU89" s="216" t="s">
        <v>81</v>
      </c>
      <c r="AY89" s="18" t="s">
        <v>123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79</v>
      </c>
      <c r="BM89" s="216" t="s">
        <v>254</v>
      </c>
    </row>
    <row r="90" s="2" customFormat="1" ht="14.4" customHeight="1">
      <c r="A90" s="39"/>
      <c r="B90" s="40"/>
      <c r="C90" s="218" t="s">
        <v>137</v>
      </c>
      <c r="D90" s="218" t="s">
        <v>133</v>
      </c>
      <c r="E90" s="219" t="s">
        <v>255</v>
      </c>
      <c r="F90" s="220" t="s">
        <v>256</v>
      </c>
      <c r="G90" s="221" t="s">
        <v>155</v>
      </c>
      <c r="H90" s="222">
        <v>6</v>
      </c>
      <c r="I90" s="223"/>
      <c r="J90" s="224">
        <f>ROUND(I90*H90,2)</f>
        <v>0</v>
      </c>
      <c r="K90" s="220" t="s">
        <v>19</v>
      </c>
      <c r="L90" s="225"/>
      <c r="M90" s="226" t="s">
        <v>19</v>
      </c>
      <c r="N90" s="227" t="s">
        <v>42</v>
      </c>
      <c r="O90" s="85"/>
      <c r="P90" s="214">
        <f>O90*H90</f>
        <v>0</v>
      </c>
      <c r="Q90" s="214">
        <v>0.00023000000000000001</v>
      </c>
      <c r="R90" s="214">
        <f>Q90*H90</f>
        <v>0.0013800000000000002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81</v>
      </c>
      <c r="AT90" s="216" t="s">
        <v>133</v>
      </c>
      <c r="AU90" s="216" t="s">
        <v>81</v>
      </c>
      <c r="AY90" s="18" t="s">
        <v>123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79</v>
      </c>
      <c r="BM90" s="216" t="s">
        <v>257</v>
      </c>
    </row>
    <row r="91" s="2" customFormat="1" ht="14.4" customHeight="1">
      <c r="A91" s="39"/>
      <c r="B91" s="40"/>
      <c r="C91" s="218" t="s">
        <v>144</v>
      </c>
      <c r="D91" s="218" t="s">
        <v>133</v>
      </c>
      <c r="E91" s="219" t="s">
        <v>258</v>
      </c>
      <c r="F91" s="220" t="s">
        <v>259</v>
      </c>
      <c r="G91" s="221" t="s">
        <v>155</v>
      </c>
      <c r="H91" s="222">
        <v>6</v>
      </c>
      <c r="I91" s="223"/>
      <c r="J91" s="224">
        <f>ROUND(I91*H91,2)</f>
        <v>0</v>
      </c>
      <c r="K91" s="220" t="s">
        <v>19</v>
      </c>
      <c r="L91" s="225"/>
      <c r="M91" s="226" t="s">
        <v>19</v>
      </c>
      <c r="N91" s="227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81</v>
      </c>
      <c r="AT91" s="216" t="s">
        <v>133</v>
      </c>
      <c r="AU91" s="216" t="s">
        <v>81</v>
      </c>
      <c r="AY91" s="18" t="s">
        <v>123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79</v>
      </c>
      <c r="BM91" s="216" t="s">
        <v>260</v>
      </c>
    </row>
    <row r="92" s="2" customFormat="1" ht="14.4" customHeight="1">
      <c r="A92" s="39"/>
      <c r="B92" s="40"/>
      <c r="C92" s="218" t="s">
        <v>148</v>
      </c>
      <c r="D92" s="218" t="s">
        <v>133</v>
      </c>
      <c r="E92" s="219" t="s">
        <v>261</v>
      </c>
      <c r="F92" s="220" t="s">
        <v>262</v>
      </c>
      <c r="G92" s="221" t="s">
        <v>155</v>
      </c>
      <c r="H92" s="222">
        <v>6</v>
      </c>
      <c r="I92" s="223"/>
      <c r="J92" s="224">
        <f>ROUND(I92*H92,2)</f>
        <v>0</v>
      </c>
      <c r="K92" s="220" t="s">
        <v>19</v>
      </c>
      <c r="L92" s="225"/>
      <c r="M92" s="226" t="s">
        <v>19</v>
      </c>
      <c r="N92" s="227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81</v>
      </c>
      <c r="AT92" s="216" t="s">
        <v>133</v>
      </c>
      <c r="AU92" s="216" t="s">
        <v>81</v>
      </c>
      <c r="AY92" s="18" t="s">
        <v>123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79</v>
      </c>
      <c r="BM92" s="216" t="s">
        <v>263</v>
      </c>
    </row>
    <row r="93" s="2" customFormat="1" ht="14.4" customHeight="1">
      <c r="A93" s="39"/>
      <c r="B93" s="40"/>
      <c r="C93" s="218" t="s">
        <v>152</v>
      </c>
      <c r="D93" s="218" t="s">
        <v>133</v>
      </c>
      <c r="E93" s="219" t="s">
        <v>264</v>
      </c>
      <c r="F93" s="220" t="s">
        <v>265</v>
      </c>
      <c r="G93" s="221" t="s">
        <v>155</v>
      </c>
      <c r="H93" s="222">
        <v>6</v>
      </c>
      <c r="I93" s="223"/>
      <c r="J93" s="224">
        <f>ROUND(I93*H93,2)</f>
        <v>0</v>
      </c>
      <c r="K93" s="220" t="s">
        <v>19</v>
      </c>
      <c r="L93" s="225"/>
      <c r="M93" s="226" t="s">
        <v>19</v>
      </c>
      <c r="N93" s="227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81</v>
      </c>
      <c r="AT93" s="216" t="s">
        <v>133</v>
      </c>
      <c r="AU93" s="216" t="s">
        <v>81</v>
      </c>
      <c r="AY93" s="18" t="s">
        <v>123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79</v>
      </c>
      <c r="BM93" s="216" t="s">
        <v>266</v>
      </c>
    </row>
    <row r="94" s="2" customFormat="1" ht="14.4" customHeight="1">
      <c r="A94" s="39"/>
      <c r="B94" s="40"/>
      <c r="C94" s="218" t="s">
        <v>157</v>
      </c>
      <c r="D94" s="218" t="s">
        <v>133</v>
      </c>
      <c r="E94" s="219" t="s">
        <v>267</v>
      </c>
      <c r="F94" s="220" t="s">
        <v>268</v>
      </c>
      <c r="G94" s="221" t="s">
        <v>155</v>
      </c>
      <c r="H94" s="222">
        <v>6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81</v>
      </c>
      <c r="AT94" s="216" t="s">
        <v>133</v>
      </c>
      <c r="AU94" s="216" t="s">
        <v>81</v>
      </c>
      <c r="AY94" s="18" t="s">
        <v>123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79</v>
      </c>
      <c r="BM94" s="216" t="s">
        <v>269</v>
      </c>
    </row>
    <row r="95" s="2" customFormat="1" ht="14.4" customHeight="1">
      <c r="A95" s="39"/>
      <c r="B95" s="40"/>
      <c r="C95" s="218" t="s">
        <v>165</v>
      </c>
      <c r="D95" s="218" t="s">
        <v>133</v>
      </c>
      <c r="E95" s="219" t="s">
        <v>270</v>
      </c>
      <c r="F95" s="220" t="s">
        <v>271</v>
      </c>
      <c r="G95" s="221" t="s">
        <v>272</v>
      </c>
      <c r="H95" s="222">
        <v>325</v>
      </c>
      <c r="I95" s="223"/>
      <c r="J95" s="224">
        <f>ROUND(I95*H95,2)</f>
        <v>0</v>
      </c>
      <c r="K95" s="220" t="s">
        <v>231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0.00017000000000000001</v>
      </c>
      <c r="R95" s="214">
        <f>Q95*H95</f>
        <v>0.055250000000000007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81</v>
      </c>
      <c r="AT95" s="216" t="s">
        <v>133</v>
      </c>
      <c r="AU95" s="216" t="s">
        <v>81</v>
      </c>
      <c r="AY95" s="18" t="s">
        <v>123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79</v>
      </c>
      <c r="BM95" s="216" t="s">
        <v>273</v>
      </c>
    </row>
    <row r="96" s="2" customFormat="1" ht="14.4" customHeight="1">
      <c r="A96" s="39"/>
      <c r="B96" s="40"/>
      <c r="C96" s="218" t="s">
        <v>274</v>
      </c>
      <c r="D96" s="218" t="s">
        <v>133</v>
      </c>
      <c r="E96" s="219" t="s">
        <v>275</v>
      </c>
      <c r="F96" s="220" t="s">
        <v>276</v>
      </c>
      <c r="G96" s="221" t="s">
        <v>272</v>
      </c>
      <c r="H96" s="222">
        <v>240</v>
      </c>
      <c r="I96" s="223"/>
      <c r="J96" s="224">
        <f>ROUND(I96*H96,2)</f>
        <v>0</v>
      </c>
      <c r="K96" s="220" t="s">
        <v>277</v>
      </c>
      <c r="L96" s="225"/>
      <c r="M96" s="226" t="s">
        <v>19</v>
      </c>
      <c r="N96" s="227" t="s">
        <v>42</v>
      </c>
      <c r="O96" s="85"/>
      <c r="P96" s="214">
        <f>O96*H96</f>
        <v>0</v>
      </c>
      <c r="Q96" s="214">
        <v>0.00025000000000000001</v>
      </c>
      <c r="R96" s="214">
        <f>Q96*H96</f>
        <v>0.059999999999999998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81</v>
      </c>
      <c r="AT96" s="216" t="s">
        <v>133</v>
      </c>
      <c r="AU96" s="216" t="s">
        <v>81</v>
      </c>
      <c r="AY96" s="18" t="s">
        <v>123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79</v>
      </c>
      <c r="BM96" s="216" t="s">
        <v>278</v>
      </c>
    </row>
    <row r="97" s="2" customFormat="1" ht="14.4" customHeight="1">
      <c r="A97" s="39"/>
      <c r="B97" s="40"/>
      <c r="C97" s="218" t="s">
        <v>191</v>
      </c>
      <c r="D97" s="218" t="s">
        <v>133</v>
      </c>
      <c r="E97" s="219" t="s">
        <v>279</v>
      </c>
      <c r="F97" s="220" t="s">
        <v>280</v>
      </c>
      <c r="G97" s="221" t="s">
        <v>272</v>
      </c>
      <c r="H97" s="222">
        <v>40</v>
      </c>
      <c r="I97" s="223"/>
      <c r="J97" s="224">
        <f>ROUND(I97*H97,2)</f>
        <v>0</v>
      </c>
      <c r="K97" s="220" t="s">
        <v>19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6.9999999999999994E-05</v>
      </c>
      <c r="R97" s="214">
        <f>Q97*H97</f>
        <v>0.0027999999999999995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81</v>
      </c>
      <c r="AT97" s="216" t="s">
        <v>133</v>
      </c>
      <c r="AU97" s="216" t="s">
        <v>81</v>
      </c>
      <c r="AY97" s="18" t="s">
        <v>123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79</v>
      </c>
      <c r="BM97" s="216" t="s">
        <v>281</v>
      </c>
    </row>
    <row r="98" s="2" customFormat="1" ht="14.4" customHeight="1">
      <c r="A98" s="39"/>
      <c r="B98" s="40"/>
      <c r="C98" s="218" t="s">
        <v>198</v>
      </c>
      <c r="D98" s="218" t="s">
        <v>133</v>
      </c>
      <c r="E98" s="219" t="s">
        <v>282</v>
      </c>
      <c r="F98" s="220" t="s">
        <v>283</v>
      </c>
      <c r="G98" s="221" t="s">
        <v>272</v>
      </c>
      <c r="H98" s="222">
        <v>24</v>
      </c>
      <c r="I98" s="223"/>
      <c r="J98" s="224">
        <f>ROUND(I98*H98,2)</f>
        <v>0</v>
      </c>
      <c r="K98" s="220" t="s">
        <v>19</v>
      </c>
      <c r="L98" s="225"/>
      <c r="M98" s="226" t="s">
        <v>19</v>
      </c>
      <c r="N98" s="227" t="s">
        <v>42</v>
      </c>
      <c r="O98" s="85"/>
      <c r="P98" s="214">
        <f>O98*H98</f>
        <v>0</v>
      </c>
      <c r="Q98" s="214">
        <v>6.9999999999999994E-05</v>
      </c>
      <c r="R98" s="214">
        <f>Q98*H98</f>
        <v>0.0016799999999999999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81</v>
      </c>
      <c r="AT98" s="216" t="s">
        <v>133</v>
      </c>
      <c r="AU98" s="216" t="s">
        <v>81</v>
      </c>
      <c r="AY98" s="18" t="s">
        <v>123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79</v>
      </c>
      <c r="BM98" s="216" t="s">
        <v>284</v>
      </c>
    </row>
    <row r="99" s="2" customFormat="1" ht="14.4" customHeight="1">
      <c r="A99" s="39"/>
      <c r="B99" s="40"/>
      <c r="C99" s="218" t="s">
        <v>8</v>
      </c>
      <c r="D99" s="218" t="s">
        <v>133</v>
      </c>
      <c r="E99" s="219" t="s">
        <v>285</v>
      </c>
      <c r="F99" s="220" t="s">
        <v>286</v>
      </c>
      <c r="G99" s="221" t="s">
        <v>272</v>
      </c>
      <c r="H99" s="222">
        <v>720</v>
      </c>
      <c r="I99" s="223"/>
      <c r="J99" s="224">
        <f>ROUND(I99*H99,2)</f>
        <v>0</v>
      </c>
      <c r="K99" s="220" t="s">
        <v>19</v>
      </c>
      <c r="L99" s="225"/>
      <c r="M99" s="226" t="s">
        <v>19</v>
      </c>
      <c r="N99" s="227" t="s">
        <v>42</v>
      </c>
      <c r="O99" s="85"/>
      <c r="P99" s="214">
        <f>O99*H99</f>
        <v>0</v>
      </c>
      <c r="Q99" s="214">
        <v>6.9999999999999994E-05</v>
      </c>
      <c r="R99" s="214">
        <f>Q99*H99</f>
        <v>0.050399999999999993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81</v>
      </c>
      <c r="AT99" s="216" t="s">
        <v>133</v>
      </c>
      <c r="AU99" s="216" t="s">
        <v>81</v>
      </c>
      <c r="AY99" s="18" t="s">
        <v>123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79</v>
      </c>
      <c r="BM99" s="216" t="s">
        <v>287</v>
      </c>
    </row>
    <row r="100" s="2" customFormat="1" ht="14.4" customHeight="1">
      <c r="A100" s="39"/>
      <c r="B100" s="40"/>
      <c r="C100" s="218" t="s">
        <v>288</v>
      </c>
      <c r="D100" s="218" t="s">
        <v>133</v>
      </c>
      <c r="E100" s="219" t="s">
        <v>289</v>
      </c>
      <c r="F100" s="220" t="s">
        <v>290</v>
      </c>
      <c r="G100" s="221" t="s">
        <v>272</v>
      </c>
      <c r="H100" s="222">
        <v>10</v>
      </c>
      <c r="I100" s="223"/>
      <c r="J100" s="224">
        <f>ROUND(I100*H100,2)</f>
        <v>0</v>
      </c>
      <c r="K100" s="220" t="s">
        <v>291</v>
      </c>
      <c r="L100" s="225"/>
      <c r="M100" s="226" t="s">
        <v>19</v>
      </c>
      <c r="N100" s="227" t="s">
        <v>42</v>
      </c>
      <c r="O100" s="85"/>
      <c r="P100" s="214">
        <f>O100*H100</f>
        <v>0</v>
      </c>
      <c r="Q100" s="214">
        <v>8.0000000000000007E-05</v>
      </c>
      <c r="R100" s="214">
        <f>Q100*H100</f>
        <v>0.00080000000000000004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81</v>
      </c>
      <c r="AT100" s="216" t="s">
        <v>133</v>
      </c>
      <c r="AU100" s="216" t="s">
        <v>81</v>
      </c>
      <c r="AY100" s="18" t="s">
        <v>123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79</v>
      </c>
      <c r="BM100" s="216" t="s">
        <v>292</v>
      </c>
    </row>
    <row r="101" s="2" customFormat="1" ht="14.4" customHeight="1">
      <c r="A101" s="39"/>
      <c r="B101" s="40"/>
      <c r="C101" s="218" t="s">
        <v>131</v>
      </c>
      <c r="D101" s="218" t="s">
        <v>133</v>
      </c>
      <c r="E101" s="219" t="s">
        <v>293</v>
      </c>
      <c r="F101" s="220" t="s">
        <v>294</v>
      </c>
      <c r="G101" s="221" t="s">
        <v>272</v>
      </c>
      <c r="H101" s="222">
        <v>75</v>
      </c>
      <c r="I101" s="223"/>
      <c r="J101" s="224">
        <f>ROUND(I101*H101,2)</f>
        <v>0</v>
      </c>
      <c r="K101" s="220" t="s">
        <v>277</v>
      </c>
      <c r="L101" s="225"/>
      <c r="M101" s="226" t="s">
        <v>19</v>
      </c>
      <c r="N101" s="227" t="s">
        <v>42</v>
      </c>
      <c r="O101" s="85"/>
      <c r="P101" s="214">
        <f>O101*H101</f>
        <v>0</v>
      </c>
      <c r="Q101" s="214">
        <v>0.00018000000000000001</v>
      </c>
      <c r="R101" s="214">
        <f>Q101*H101</f>
        <v>0.013500000000000002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81</v>
      </c>
      <c r="AT101" s="216" t="s">
        <v>133</v>
      </c>
      <c r="AU101" s="216" t="s">
        <v>81</v>
      </c>
      <c r="AY101" s="18" t="s">
        <v>123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295</v>
      </c>
    </row>
    <row r="102" s="2" customFormat="1" ht="14.4" customHeight="1">
      <c r="A102" s="39"/>
      <c r="B102" s="40"/>
      <c r="C102" s="218" t="s">
        <v>296</v>
      </c>
      <c r="D102" s="218" t="s">
        <v>133</v>
      </c>
      <c r="E102" s="219" t="s">
        <v>297</v>
      </c>
      <c r="F102" s="220" t="s">
        <v>298</v>
      </c>
      <c r="G102" s="221" t="s">
        <v>272</v>
      </c>
      <c r="H102" s="222">
        <v>26</v>
      </c>
      <c r="I102" s="223"/>
      <c r="J102" s="224">
        <f>ROUND(I102*H102,2)</f>
        <v>0</v>
      </c>
      <c r="K102" s="220" t="s">
        <v>19</v>
      </c>
      <c r="L102" s="225"/>
      <c r="M102" s="226" t="s">
        <v>19</v>
      </c>
      <c r="N102" s="227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81</v>
      </c>
      <c r="AT102" s="216" t="s">
        <v>133</v>
      </c>
      <c r="AU102" s="216" t="s">
        <v>81</v>
      </c>
      <c r="AY102" s="18" t="s">
        <v>123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79</v>
      </c>
      <c r="BM102" s="216" t="s">
        <v>299</v>
      </c>
    </row>
    <row r="103" s="2" customFormat="1" ht="14.4" customHeight="1">
      <c r="A103" s="39"/>
      <c r="B103" s="40"/>
      <c r="C103" s="218" t="s">
        <v>300</v>
      </c>
      <c r="D103" s="218" t="s">
        <v>133</v>
      </c>
      <c r="E103" s="219" t="s">
        <v>301</v>
      </c>
      <c r="F103" s="220" t="s">
        <v>302</v>
      </c>
      <c r="G103" s="221" t="s">
        <v>272</v>
      </c>
      <c r="H103" s="222">
        <v>132</v>
      </c>
      <c r="I103" s="223"/>
      <c r="J103" s="224">
        <f>ROUND(I103*H103,2)</f>
        <v>0</v>
      </c>
      <c r="K103" s="220" t="s">
        <v>19</v>
      </c>
      <c r="L103" s="225"/>
      <c r="M103" s="226" t="s">
        <v>19</v>
      </c>
      <c r="N103" s="227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81</v>
      </c>
      <c r="AT103" s="216" t="s">
        <v>133</v>
      </c>
      <c r="AU103" s="216" t="s">
        <v>81</v>
      </c>
      <c r="AY103" s="18" t="s">
        <v>123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79</v>
      </c>
      <c r="BM103" s="216" t="s">
        <v>303</v>
      </c>
    </row>
    <row r="104" s="2" customFormat="1" ht="14.4" customHeight="1">
      <c r="A104" s="39"/>
      <c r="B104" s="40"/>
      <c r="C104" s="218" t="s">
        <v>304</v>
      </c>
      <c r="D104" s="218" t="s">
        <v>133</v>
      </c>
      <c r="E104" s="219" t="s">
        <v>305</v>
      </c>
      <c r="F104" s="220" t="s">
        <v>306</v>
      </c>
      <c r="G104" s="221" t="s">
        <v>155</v>
      </c>
      <c r="H104" s="222">
        <v>53</v>
      </c>
      <c r="I104" s="223"/>
      <c r="J104" s="224">
        <f>ROUND(I104*H104,2)</f>
        <v>0</v>
      </c>
      <c r="K104" s="220" t="s">
        <v>19</v>
      </c>
      <c r="L104" s="225"/>
      <c r="M104" s="226" t="s">
        <v>19</v>
      </c>
      <c r="N104" s="227" t="s">
        <v>42</v>
      </c>
      <c r="O104" s="85"/>
      <c r="P104" s="214">
        <f>O104*H104</f>
        <v>0</v>
      </c>
      <c r="Q104" s="214">
        <v>0.00020000000000000001</v>
      </c>
      <c r="R104" s="214">
        <f>Q104*H104</f>
        <v>0.0106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81</v>
      </c>
      <c r="AT104" s="216" t="s">
        <v>133</v>
      </c>
      <c r="AU104" s="216" t="s">
        <v>81</v>
      </c>
      <c r="AY104" s="18" t="s">
        <v>123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79</v>
      </c>
      <c r="BM104" s="216" t="s">
        <v>307</v>
      </c>
    </row>
    <row r="105" s="2" customFormat="1" ht="14.4" customHeight="1">
      <c r="A105" s="39"/>
      <c r="B105" s="40"/>
      <c r="C105" s="218" t="s">
        <v>308</v>
      </c>
      <c r="D105" s="218" t="s">
        <v>133</v>
      </c>
      <c r="E105" s="219" t="s">
        <v>309</v>
      </c>
      <c r="F105" s="220" t="s">
        <v>310</v>
      </c>
      <c r="G105" s="221" t="s">
        <v>155</v>
      </c>
      <c r="H105" s="222">
        <v>12</v>
      </c>
      <c r="I105" s="223"/>
      <c r="J105" s="224">
        <f>ROUND(I105*H105,2)</f>
        <v>0</v>
      </c>
      <c r="K105" s="220" t="s">
        <v>19</v>
      </c>
      <c r="L105" s="225"/>
      <c r="M105" s="226" t="s">
        <v>19</v>
      </c>
      <c r="N105" s="227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81</v>
      </c>
      <c r="AT105" s="216" t="s">
        <v>133</v>
      </c>
      <c r="AU105" s="216" t="s">
        <v>81</v>
      </c>
      <c r="AY105" s="18" t="s">
        <v>123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79</v>
      </c>
      <c r="BM105" s="216" t="s">
        <v>311</v>
      </c>
    </row>
    <row r="106" s="2" customFormat="1" ht="14.4" customHeight="1">
      <c r="A106" s="39"/>
      <c r="B106" s="40"/>
      <c r="C106" s="218" t="s">
        <v>312</v>
      </c>
      <c r="D106" s="218" t="s">
        <v>133</v>
      </c>
      <c r="E106" s="219" t="s">
        <v>313</v>
      </c>
      <c r="F106" s="220" t="s">
        <v>314</v>
      </c>
      <c r="G106" s="221" t="s">
        <v>19</v>
      </c>
      <c r="H106" s="222">
        <v>1</v>
      </c>
      <c r="I106" s="223"/>
      <c r="J106" s="224">
        <f>ROUND(I106*H106,2)</f>
        <v>0</v>
      </c>
      <c r="K106" s="220" t="s">
        <v>19</v>
      </c>
      <c r="L106" s="225"/>
      <c r="M106" s="226" t="s">
        <v>19</v>
      </c>
      <c r="N106" s="227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81</v>
      </c>
      <c r="AT106" s="216" t="s">
        <v>133</v>
      </c>
      <c r="AU106" s="216" t="s">
        <v>81</v>
      </c>
      <c r="AY106" s="18" t="s">
        <v>123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79</v>
      </c>
      <c r="BM106" s="216" t="s">
        <v>315</v>
      </c>
    </row>
    <row r="107" s="2" customFormat="1" ht="14.4" customHeight="1">
      <c r="A107" s="39"/>
      <c r="B107" s="40"/>
      <c r="C107" s="218" t="s">
        <v>316</v>
      </c>
      <c r="D107" s="218" t="s">
        <v>133</v>
      </c>
      <c r="E107" s="219" t="s">
        <v>317</v>
      </c>
      <c r="F107" s="220" t="s">
        <v>318</v>
      </c>
      <c r="G107" s="221" t="s">
        <v>19</v>
      </c>
      <c r="H107" s="222">
        <v>1</v>
      </c>
      <c r="I107" s="223"/>
      <c r="J107" s="224">
        <f>ROUND(I107*H107,2)</f>
        <v>0</v>
      </c>
      <c r="K107" s="220" t="s">
        <v>19</v>
      </c>
      <c r="L107" s="225"/>
      <c r="M107" s="226" t="s">
        <v>19</v>
      </c>
      <c r="N107" s="227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81</v>
      </c>
      <c r="AT107" s="216" t="s">
        <v>133</v>
      </c>
      <c r="AU107" s="216" t="s">
        <v>81</v>
      </c>
      <c r="AY107" s="18" t="s">
        <v>123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79</v>
      </c>
      <c r="BM107" s="216" t="s">
        <v>319</v>
      </c>
    </row>
    <row r="108" s="2" customFormat="1" ht="14.4" customHeight="1">
      <c r="A108" s="39"/>
      <c r="B108" s="40"/>
      <c r="C108" s="205" t="s">
        <v>320</v>
      </c>
      <c r="D108" s="205" t="s">
        <v>127</v>
      </c>
      <c r="E108" s="206" t="s">
        <v>321</v>
      </c>
      <c r="F108" s="207" t="s">
        <v>322</v>
      </c>
      <c r="G108" s="208" t="s">
        <v>323</v>
      </c>
      <c r="H108" s="209">
        <v>14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131</v>
      </c>
      <c r="AT108" s="216" t="s">
        <v>127</v>
      </c>
      <c r="AU108" s="216" t="s">
        <v>81</v>
      </c>
      <c r="AY108" s="18" t="s">
        <v>123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131</v>
      </c>
      <c r="BM108" s="216" t="s">
        <v>324</v>
      </c>
    </row>
    <row r="109" s="12" customFormat="1" ht="25.92" customHeight="1">
      <c r="A109" s="12"/>
      <c r="B109" s="189"/>
      <c r="C109" s="190"/>
      <c r="D109" s="191" t="s">
        <v>70</v>
      </c>
      <c r="E109" s="192" t="s">
        <v>133</v>
      </c>
      <c r="F109" s="192" t="s">
        <v>134</v>
      </c>
      <c r="G109" s="190"/>
      <c r="H109" s="190"/>
      <c r="I109" s="193"/>
      <c r="J109" s="194">
        <f>BK109</f>
        <v>0</v>
      </c>
      <c r="K109" s="190"/>
      <c r="L109" s="195"/>
      <c r="M109" s="196"/>
      <c r="N109" s="197"/>
      <c r="O109" s="197"/>
      <c r="P109" s="198">
        <f>P110</f>
        <v>0</v>
      </c>
      <c r="Q109" s="197"/>
      <c r="R109" s="198">
        <f>R110</f>
        <v>0</v>
      </c>
      <c r="S109" s="197"/>
      <c r="T109" s="199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126</v>
      </c>
      <c r="AT109" s="201" t="s">
        <v>70</v>
      </c>
      <c r="AU109" s="201" t="s">
        <v>71</v>
      </c>
      <c r="AY109" s="200" t="s">
        <v>123</v>
      </c>
      <c r="BK109" s="202">
        <f>BK110</f>
        <v>0</v>
      </c>
    </row>
    <row r="110" s="12" customFormat="1" ht="22.8" customHeight="1">
      <c r="A110" s="12"/>
      <c r="B110" s="189"/>
      <c r="C110" s="190"/>
      <c r="D110" s="191" t="s">
        <v>70</v>
      </c>
      <c r="E110" s="203" t="s">
        <v>325</v>
      </c>
      <c r="F110" s="203" t="s">
        <v>326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SUM(P111:P130)</f>
        <v>0</v>
      </c>
      <c r="Q110" s="197"/>
      <c r="R110" s="198">
        <f>SUM(R111:R130)</f>
        <v>0</v>
      </c>
      <c r="S110" s="197"/>
      <c r="T110" s="199">
        <f>SUM(T111:T130)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126</v>
      </c>
      <c r="AT110" s="201" t="s">
        <v>70</v>
      </c>
      <c r="AU110" s="201" t="s">
        <v>79</v>
      </c>
      <c r="AY110" s="200" t="s">
        <v>123</v>
      </c>
      <c r="BK110" s="202">
        <f>SUM(BK111:BK130)</f>
        <v>0</v>
      </c>
    </row>
    <row r="111" s="2" customFormat="1" ht="24.15" customHeight="1">
      <c r="A111" s="39"/>
      <c r="B111" s="40"/>
      <c r="C111" s="205" t="s">
        <v>327</v>
      </c>
      <c r="D111" s="205" t="s">
        <v>127</v>
      </c>
      <c r="E111" s="206" t="s">
        <v>328</v>
      </c>
      <c r="F111" s="207" t="s">
        <v>329</v>
      </c>
      <c r="G111" s="208" t="s">
        <v>272</v>
      </c>
      <c r="H111" s="209">
        <v>325</v>
      </c>
      <c r="I111" s="210"/>
      <c r="J111" s="211">
        <f>ROUND(I111*H111,2)</f>
        <v>0</v>
      </c>
      <c r="K111" s="207" t="s">
        <v>231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79</v>
      </c>
      <c r="AT111" s="216" t="s">
        <v>127</v>
      </c>
      <c r="AU111" s="216" t="s">
        <v>81</v>
      </c>
      <c r="AY111" s="18" t="s">
        <v>123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79</v>
      </c>
      <c r="BM111" s="216" t="s">
        <v>330</v>
      </c>
    </row>
    <row r="112" s="2" customFormat="1" ht="24.15" customHeight="1">
      <c r="A112" s="39"/>
      <c r="B112" s="40"/>
      <c r="C112" s="205" t="s">
        <v>142</v>
      </c>
      <c r="D112" s="205" t="s">
        <v>127</v>
      </c>
      <c r="E112" s="206" t="s">
        <v>331</v>
      </c>
      <c r="F112" s="207" t="s">
        <v>332</v>
      </c>
      <c r="G112" s="208" t="s">
        <v>272</v>
      </c>
      <c r="H112" s="209">
        <v>240</v>
      </c>
      <c r="I112" s="210"/>
      <c r="J112" s="211">
        <f>ROUND(I112*H112,2)</f>
        <v>0</v>
      </c>
      <c r="K112" s="207" t="s">
        <v>277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79</v>
      </c>
      <c r="AT112" s="216" t="s">
        <v>127</v>
      </c>
      <c r="AU112" s="216" t="s">
        <v>81</v>
      </c>
      <c r="AY112" s="18" t="s">
        <v>123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79</v>
      </c>
      <c r="BM112" s="216" t="s">
        <v>333</v>
      </c>
    </row>
    <row r="113" s="2" customFormat="1" ht="14.4" customHeight="1">
      <c r="A113" s="39"/>
      <c r="B113" s="40"/>
      <c r="C113" s="205" t="s">
        <v>334</v>
      </c>
      <c r="D113" s="205" t="s">
        <v>127</v>
      </c>
      <c r="E113" s="206" t="s">
        <v>335</v>
      </c>
      <c r="F113" s="207" t="s">
        <v>336</v>
      </c>
      <c r="G113" s="208" t="s">
        <v>272</v>
      </c>
      <c r="H113" s="209">
        <v>784</v>
      </c>
      <c r="I113" s="210"/>
      <c r="J113" s="211">
        <f>ROUND(I113*H113,2)</f>
        <v>0</v>
      </c>
      <c r="K113" s="207" t="s">
        <v>291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79</v>
      </c>
      <c r="AT113" s="216" t="s">
        <v>127</v>
      </c>
      <c r="AU113" s="216" t="s">
        <v>81</v>
      </c>
      <c r="AY113" s="18" t="s">
        <v>123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79</v>
      </c>
      <c r="BM113" s="216" t="s">
        <v>337</v>
      </c>
    </row>
    <row r="114" s="2" customFormat="1" ht="37.8" customHeight="1">
      <c r="A114" s="39"/>
      <c r="B114" s="40"/>
      <c r="C114" s="205" t="s">
        <v>338</v>
      </c>
      <c r="D114" s="205" t="s">
        <v>127</v>
      </c>
      <c r="E114" s="206" t="s">
        <v>339</v>
      </c>
      <c r="F114" s="207" t="s">
        <v>340</v>
      </c>
      <c r="G114" s="208" t="s">
        <v>272</v>
      </c>
      <c r="H114" s="209">
        <v>85</v>
      </c>
      <c r="I114" s="210"/>
      <c r="J114" s="211">
        <f>ROUND(I114*H114,2)</f>
        <v>0</v>
      </c>
      <c r="K114" s="207" t="s">
        <v>231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79</v>
      </c>
      <c r="AT114" s="216" t="s">
        <v>127</v>
      </c>
      <c r="AU114" s="216" t="s">
        <v>81</v>
      </c>
      <c r="AY114" s="18" t="s">
        <v>123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79</v>
      </c>
      <c r="BM114" s="216" t="s">
        <v>341</v>
      </c>
    </row>
    <row r="115" s="2" customFormat="1" ht="24.15" customHeight="1">
      <c r="A115" s="39"/>
      <c r="B115" s="40"/>
      <c r="C115" s="205" t="s">
        <v>342</v>
      </c>
      <c r="D115" s="205" t="s">
        <v>127</v>
      </c>
      <c r="E115" s="206" t="s">
        <v>343</v>
      </c>
      <c r="F115" s="207" t="s">
        <v>344</v>
      </c>
      <c r="G115" s="208" t="s">
        <v>272</v>
      </c>
      <c r="H115" s="209">
        <v>26</v>
      </c>
      <c r="I115" s="210"/>
      <c r="J115" s="211">
        <f>ROUND(I115*H115,2)</f>
        <v>0</v>
      </c>
      <c r="K115" s="207" t="s">
        <v>291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79</v>
      </c>
      <c r="AT115" s="216" t="s">
        <v>127</v>
      </c>
      <c r="AU115" s="216" t="s">
        <v>81</v>
      </c>
      <c r="AY115" s="18" t="s">
        <v>123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79</v>
      </c>
      <c r="BM115" s="216" t="s">
        <v>345</v>
      </c>
    </row>
    <row r="116" s="2" customFormat="1" ht="14.4" customHeight="1">
      <c r="A116" s="39"/>
      <c r="B116" s="40"/>
      <c r="C116" s="205" t="s">
        <v>346</v>
      </c>
      <c r="D116" s="205" t="s">
        <v>127</v>
      </c>
      <c r="E116" s="206" t="s">
        <v>347</v>
      </c>
      <c r="F116" s="207" t="s">
        <v>348</v>
      </c>
      <c r="G116" s="208" t="s">
        <v>272</v>
      </c>
      <c r="H116" s="209">
        <v>132</v>
      </c>
      <c r="I116" s="210"/>
      <c r="J116" s="211">
        <f>ROUND(I116*H116,2)</f>
        <v>0</v>
      </c>
      <c r="K116" s="207" t="s">
        <v>277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79</v>
      </c>
      <c r="AT116" s="216" t="s">
        <v>127</v>
      </c>
      <c r="AU116" s="216" t="s">
        <v>81</v>
      </c>
      <c r="AY116" s="18" t="s">
        <v>123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79</v>
      </c>
      <c r="BM116" s="216" t="s">
        <v>349</v>
      </c>
    </row>
    <row r="117" s="2" customFormat="1" ht="14.4" customHeight="1">
      <c r="A117" s="39"/>
      <c r="B117" s="40"/>
      <c r="C117" s="205" t="s">
        <v>350</v>
      </c>
      <c r="D117" s="205" t="s">
        <v>127</v>
      </c>
      <c r="E117" s="206" t="s">
        <v>351</v>
      </c>
      <c r="F117" s="207" t="s">
        <v>352</v>
      </c>
      <c r="G117" s="208" t="s">
        <v>155</v>
      </c>
      <c r="H117" s="209">
        <v>53</v>
      </c>
      <c r="I117" s="210"/>
      <c r="J117" s="211">
        <f>ROUND(I117*H117,2)</f>
        <v>0</v>
      </c>
      <c r="K117" s="207" t="s">
        <v>277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79</v>
      </c>
      <c r="AT117" s="216" t="s">
        <v>127</v>
      </c>
      <c r="AU117" s="216" t="s">
        <v>81</v>
      </c>
      <c r="AY117" s="18" t="s">
        <v>123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79</v>
      </c>
      <c r="BM117" s="216" t="s">
        <v>353</v>
      </c>
    </row>
    <row r="118" s="2" customFormat="1" ht="14.4" customHeight="1">
      <c r="A118" s="39"/>
      <c r="B118" s="40"/>
      <c r="C118" s="205" t="s">
        <v>354</v>
      </c>
      <c r="D118" s="205" t="s">
        <v>127</v>
      </c>
      <c r="E118" s="206" t="s">
        <v>355</v>
      </c>
      <c r="F118" s="207" t="s">
        <v>356</v>
      </c>
      <c r="G118" s="208" t="s">
        <v>155</v>
      </c>
      <c r="H118" s="209">
        <v>12</v>
      </c>
      <c r="I118" s="210"/>
      <c r="J118" s="211">
        <f>ROUND(I118*H118,2)</f>
        <v>0</v>
      </c>
      <c r="K118" s="207" t="s">
        <v>19</v>
      </c>
      <c r="L118" s="45"/>
      <c r="M118" s="212" t="s">
        <v>19</v>
      </c>
      <c r="N118" s="213" t="s">
        <v>42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79</v>
      </c>
      <c r="AT118" s="216" t="s">
        <v>127</v>
      </c>
      <c r="AU118" s="216" t="s">
        <v>81</v>
      </c>
      <c r="AY118" s="18" t="s">
        <v>123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79</v>
      </c>
      <c r="BM118" s="216" t="s">
        <v>357</v>
      </c>
    </row>
    <row r="119" s="2" customFormat="1" ht="14.4" customHeight="1">
      <c r="A119" s="39"/>
      <c r="B119" s="40"/>
      <c r="C119" s="205" t="s">
        <v>358</v>
      </c>
      <c r="D119" s="205" t="s">
        <v>127</v>
      </c>
      <c r="E119" s="206" t="s">
        <v>359</v>
      </c>
      <c r="F119" s="207" t="s">
        <v>360</v>
      </c>
      <c r="G119" s="208" t="s">
        <v>155</v>
      </c>
      <c r="H119" s="209">
        <v>4</v>
      </c>
      <c r="I119" s="210"/>
      <c r="J119" s="211">
        <f>ROUND(I119*H119,2)</f>
        <v>0</v>
      </c>
      <c r="K119" s="207" t="s">
        <v>231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79</v>
      </c>
      <c r="AT119" s="216" t="s">
        <v>127</v>
      </c>
      <c r="AU119" s="216" t="s">
        <v>81</v>
      </c>
      <c r="AY119" s="18" t="s">
        <v>123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79</v>
      </c>
      <c r="BM119" s="216" t="s">
        <v>361</v>
      </c>
    </row>
    <row r="120" s="2" customFormat="1" ht="14.4" customHeight="1">
      <c r="A120" s="39"/>
      <c r="B120" s="40"/>
      <c r="C120" s="205" t="s">
        <v>362</v>
      </c>
      <c r="D120" s="205" t="s">
        <v>127</v>
      </c>
      <c r="E120" s="206" t="s">
        <v>363</v>
      </c>
      <c r="F120" s="207" t="s">
        <v>364</v>
      </c>
      <c r="G120" s="208" t="s">
        <v>155</v>
      </c>
      <c r="H120" s="209">
        <v>28</v>
      </c>
      <c r="I120" s="210"/>
      <c r="J120" s="211">
        <f>ROUND(I120*H120,2)</f>
        <v>0</v>
      </c>
      <c r="K120" s="207" t="s">
        <v>231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79</v>
      </c>
      <c r="AT120" s="216" t="s">
        <v>127</v>
      </c>
      <c r="AU120" s="216" t="s">
        <v>81</v>
      </c>
      <c r="AY120" s="18" t="s">
        <v>123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79</v>
      </c>
      <c r="BM120" s="216" t="s">
        <v>365</v>
      </c>
    </row>
    <row r="121" s="2" customFormat="1" ht="14.4" customHeight="1">
      <c r="A121" s="39"/>
      <c r="B121" s="40"/>
      <c r="C121" s="205" t="s">
        <v>366</v>
      </c>
      <c r="D121" s="205" t="s">
        <v>127</v>
      </c>
      <c r="E121" s="206" t="s">
        <v>367</v>
      </c>
      <c r="F121" s="207" t="s">
        <v>368</v>
      </c>
      <c r="G121" s="208" t="s">
        <v>155</v>
      </c>
      <c r="H121" s="209">
        <v>8</v>
      </c>
      <c r="I121" s="210"/>
      <c r="J121" s="211">
        <f>ROUND(I121*H121,2)</f>
        <v>0</v>
      </c>
      <c r="K121" s="207" t="s">
        <v>231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79</v>
      </c>
      <c r="AT121" s="216" t="s">
        <v>127</v>
      </c>
      <c r="AU121" s="216" t="s">
        <v>81</v>
      </c>
      <c r="AY121" s="18" t="s">
        <v>123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79</v>
      </c>
      <c r="BM121" s="216" t="s">
        <v>369</v>
      </c>
    </row>
    <row r="122" s="2" customFormat="1" ht="14.4" customHeight="1">
      <c r="A122" s="39"/>
      <c r="B122" s="40"/>
      <c r="C122" s="205" t="s">
        <v>370</v>
      </c>
      <c r="D122" s="205" t="s">
        <v>127</v>
      </c>
      <c r="E122" s="206" t="s">
        <v>371</v>
      </c>
      <c r="F122" s="207" t="s">
        <v>372</v>
      </c>
      <c r="G122" s="208" t="s">
        <v>155</v>
      </c>
      <c r="H122" s="209">
        <v>54</v>
      </c>
      <c r="I122" s="210"/>
      <c r="J122" s="211">
        <f>ROUND(I122*H122,2)</f>
        <v>0</v>
      </c>
      <c r="K122" s="207" t="s">
        <v>291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79</v>
      </c>
      <c r="AT122" s="216" t="s">
        <v>127</v>
      </c>
      <c r="AU122" s="216" t="s">
        <v>81</v>
      </c>
      <c r="AY122" s="18" t="s">
        <v>123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79</v>
      </c>
      <c r="BM122" s="216" t="s">
        <v>373</v>
      </c>
    </row>
    <row r="123" s="2" customFormat="1" ht="14.4" customHeight="1">
      <c r="A123" s="39"/>
      <c r="B123" s="40"/>
      <c r="C123" s="205" t="s">
        <v>374</v>
      </c>
      <c r="D123" s="205" t="s">
        <v>127</v>
      </c>
      <c r="E123" s="206" t="s">
        <v>375</v>
      </c>
      <c r="F123" s="207" t="s">
        <v>376</v>
      </c>
      <c r="G123" s="208" t="s">
        <v>155</v>
      </c>
      <c r="H123" s="209">
        <v>24</v>
      </c>
      <c r="I123" s="210"/>
      <c r="J123" s="211">
        <f>ROUND(I123*H123,2)</f>
        <v>0</v>
      </c>
      <c r="K123" s="207" t="s">
        <v>291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79</v>
      </c>
      <c r="AT123" s="216" t="s">
        <v>127</v>
      </c>
      <c r="AU123" s="216" t="s">
        <v>81</v>
      </c>
      <c r="AY123" s="18" t="s">
        <v>123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79</v>
      </c>
      <c r="BM123" s="216" t="s">
        <v>377</v>
      </c>
    </row>
    <row r="124" s="2" customFormat="1" ht="14.4" customHeight="1">
      <c r="A124" s="39"/>
      <c r="B124" s="40"/>
      <c r="C124" s="205" t="s">
        <v>378</v>
      </c>
      <c r="D124" s="205" t="s">
        <v>127</v>
      </c>
      <c r="E124" s="206" t="s">
        <v>379</v>
      </c>
      <c r="F124" s="207" t="s">
        <v>380</v>
      </c>
      <c r="G124" s="208" t="s">
        <v>155</v>
      </c>
      <c r="H124" s="209">
        <v>24</v>
      </c>
      <c r="I124" s="210"/>
      <c r="J124" s="211">
        <f>ROUND(I124*H124,2)</f>
        <v>0</v>
      </c>
      <c r="K124" s="207" t="s">
        <v>291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79</v>
      </c>
      <c r="AT124" s="216" t="s">
        <v>127</v>
      </c>
      <c r="AU124" s="216" t="s">
        <v>81</v>
      </c>
      <c r="AY124" s="18" t="s">
        <v>123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79</v>
      </c>
      <c r="BM124" s="216" t="s">
        <v>381</v>
      </c>
    </row>
    <row r="125" s="2" customFormat="1" ht="14.4" customHeight="1">
      <c r="A125" s="39"/>
      <c r="B125" s="40"/>
      <c r="C125" s="205" t="s">
        <v>382</v>
      </c>
      <c r="D125" s="205" t="s">
        <v>127</v>
      </c>
      <c r="E125" s="206" t="s">
        <v>383</v>
      </c>
      <c r="F125" s="207" t="s">
        <v>384</v>
      </c>
      <c r="G125" s="208" t="s">
        <v>19</v>
      </c>
      <c r="H125" s="209">
        <v>1</v>
      </c>
      <c r="I125" s="210"/>
      <c r="J125" s="211">
        <f>ROUND(I125*H125,2)</f>
        <v>0</v>
      </c>
      <c r="K125" s="207" t="s">
        <v>19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79</v>
      </c>
      <c r="AT125" s="216" t="s">
        <v>127</v>
      </c>
      <c r="AU125" s="216" t="s">
        <v>81</v>
      </c>
      <c r="AY125" s="18" t="s">
        <v>123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79</v>
      </c>
      <c r="BM125" s="216" t="s">
        <v>385</v>
      </c>
    </row>
    <row r="126" s="2" customFormat="1" ht="14.4" customHeight="1">
      <c r="A126" s="39"/>
      <c r="B126" s="40"/>
      <c r="C126" s="205" t="s">
        <v>386</v>
      </c>
      <c r="D126" s="205" t="s">
        <v>127</v>
      </c>
      <c r="E126" s="206" t="s">
        <v>387</v>
      </c>
      <c r="F126" s="207" t="s">
        <v>388</v>
      </c>
      <c r="G126" s="208" t="s">
        <v>19</v>
      </c>
      <c r="H126" s="209">
        <v>12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79</v>
      </c>
      <c r="AT126" s="216" t="s">
        <v>127</v>
      </c>
      <c r="AU126" s="216" t="s">
        <v>81</v>
      </c>
      <c r="AY126" s="18" t="s">
        <v>123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79</v>
      </c>
      <c r="BM126" s="216" t="s">
        <v>389</v>
      </c>
    </row>
    <row r="127" s="2" customFormat="1" ht="14.4" customHeight="1">
      <c r="A127" s="39"/>
      <c r="B127" s="40"/>
      <c r="C127" s="205" t="s">
        <v>390</v>
      </c>
      <c r="D127" s="205" t="s">
        <v>127</v>
      </c>
      <c r="E127" s="206" t="s">
        <v>391</v>
      </c>
      <c r="F127" s="207" t="s">
        <v>392</v>
      </c>
      <c r="G127" s="208" t="s">
        <v>19</v>
      </c>
      <c r="H127" s="209">
        <v>12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79</v>
      </c>
      <c r="AT127" s="216" t="s">
        <v>127</v>
      </c>
      <c r="AU127" s="216" t="s">
        <v>81</v>
      </c>
      <c r="AY127" s="18" t="s">
        <v>123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79</v>
      </c>
      <c r="BM127" s="216" t="s">
        <v>393</v>
      </c>
    </row>
    <row r="128" s="2" customFormat="1" ht="14.4" customHeight="1">
      <c r="A128" s="39"/>
      <c r="B128" s="40"/>
      <c r="C128" s="205" t="s">
        <v>394</v>
      </c>
      <c r="D128" s="205" t="s">
        <v>127</v>
      </c>
      <c r="E128" s="206" t="s">
        <v>395</v>
      </c>
      <c r="F128" s="207" t="s">
        <v>396</v>
      </c>
      <c r="G128" s="208" t="s">
        <v>19</v>
      </c>
      <c r="H128" s="209">
        <v>1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79</v>
      </c>
      <c r="AT128" s="216" t="s">
        <v>127</v>
      </c>
      <c r="AU128" s="216" t="s">
        <v>81</v>
      </c>
      <c r="AY128" s="18" t="s">
        <v>123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79</v>
      </c>
      <c r="BM128" s="216" t="s">
        <v>397</v>
      </c>
    </row>
    <row r="129" s="2" customFormat="1" ht="14.4" customHeight="1">
      <c r="A129" s="39"/>
      <c r="B129" s="40"/>
      <c r="C129" s="205" t="s">
        <v>398</v>
      </c>
      <c r="D129" s="205" t="s">
        <v>127</v>
      </c>
      <c r="E129" s="206" t="s">
        <v>399</v>
      </c>
      <c r="F129" s="207" t="s">
        <v>318</v>
      </c>
      <c r="G129" s="208" t="s">
        <v>19</v>
      </c>
      <c r="H129" s="209">
        <v>1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79</v>
      </c>
      <c r="AT129" s="216" t="s">
        <v>127</v>
      </c>
      <c r="AU129" s="216" t="s">
        <v>81</v>
      </c>
      <c r="AY129" s="18" t="s">
        <v>123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79</v>
      </c>
      <c r="BM129" s="216" t="s">
        <v>400</v>
      </c>
    </row>
    <row r="130" s="2" customFormat="1" ht="14.4" customHeight="1">
      <c r="A130" s="39"/>
      <c r="B130" s="40"/>
      <c r="C130" s="205" t="s">
        <v>401</v>
      </c>
      <c r="D130" s="205" t="s">
        <v>127</v>
      </c>
      <c r="E130" s="206" t="s">
        <v>402</v>
      </c>
      <c r="F130" s="207" t="s">
        <v>403</v>
      </c>
      <c r="G130" s="208" t="s">
        <v>404</v>
      </c>
      <c r="H130" s="209">
        <v>120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79</v>
      </c>
      <c r="AT130" s="216" t="s">
        <v>127</v>
      </c>
      <c r="AU130" s="216" t="s">
        <v>81</v>
      </c>
      <c r="AY130" s="18" t="s">
        <v>123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79</v>
      </c>
      <c r="BM130" s="216" t="s">
        <v>405</v>
      </c>
    </row>
    <row r="131" s="12" customFormat="1" ht="25.92" customHeight="1">
      <c r="A131" s="12"/>
      <c r="B131" s="189"/>
      <c r="C131" s="190"/>
      <c r="D131" s="191" t="s">
        <v>70</v>
      </c>
      <c r="E131" s="192" t="s">
        <v>227</v>
      </c>
      <c r="F131" s="192" t="s">
        <v>228</v>
      </c>
      <c r="G131" s="190"/>
      <c r="H131" s="190"/>
      <c r="I131" s="193"/>
      <c r="J131" s="194">
        <f>BK131</f>
        <v>0</v>
      </c>
      <c r="K131" s="190"/>
      <c r="L131" s="195"/>
      <c r="M131" s="196"/>
      <c r="N131" s="197"/>
      <c r="O131" s="197"/>
      <c r="P131" s="198">
        <f>SUM(P132:P140)</f>
        <v>0</v>
      </c>
      <c r="Q131" s="197"/>
      <c r="R131" s="198">
        <f>SUM(R132:R140)</f>
        <v>0</v>
      </c>
      <c r="S131" s="197"/>
      <c r="T131" s="199">
        <f>SUM(T132:T140)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0" t="s">
        <v>137</v>
      </c>
      <c r="AT131" s="201" t="s">
        <v>70</v>
      </c>
      <c r="AU131" s="201" t="s">
        <v>71</v>
      </c>
      <c r="AY131" s="200" t="s">
        <v>123</v>
      </c>
      <c r="BK131" s="202">
        <f>SUM(BK132:BK140)</f>
        <v>0</v>
      </c>
    </row>
    <row r="132" s="2" customFormat="1" ht="14.4" customHeight="1">
      <c r="A132" s="39"/>
      <c r="B132" s="40"/>
      <c r="C132" s="205" t="s">
        <v>406</v>
      </c>
      <c r="D132" s="205" t="s">
        <v>127</v>
      </c>
      <c r="E132" s="206" t="s">
        <v>407</v>
      </c>
      <c r="F132" s="207" t="s">
        <v>408</v>
      </c>
      <c r="G132" s="208" t="s">
        <v>236</v>
      </c>
      <c r="H132" s="209">
        <v>1</v>
      </c>
      <c r="I132" s="210"/>
      <c r="J132" s="211">
        <f>ROUND(I132*H132,2)</f>
        <v>0</v>
      </c>
      <c r="K132" s="207" t="s">
        <v>19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79</v>
      </c>
      <c r="AT132" s="216" t="s">
        <v>127</v>
      </c>
      <c r="AU132" s="216" t="s">
        <v>79</v>
      </c>
      <c r="AY132" s="18" t="s">
        <v>123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79</v>
      </c>
      <c r="BM132" s="216" t="s">
        <v>409</v>
      </c>
    </row>
    <row r="133" s="2" customFormat="1" ht="14.4" customHeight="1">
      <c r="A133" s="39"/>
      <c r="B133" s="40"/>
      <c r="C133" s="205" t="s">
        <v>410</v>
      </c>
      <c r="D133" s="205" t="s">
        <v>127</v>
      </c>
      <c r="E133" s="206" t="s">
        <v>411</v>
      </c>
      <c r="F133" s="207" t="s">
        <v>412</v>
      </c>
      <c r="G133" s="208" t="s">
        <v>236</v>
      </c>
      <c r="H133" s="209">
        <v>1</v>
      </c>
      <c r="I133" s="210"/>
      <c r="J133" s="211">
        <f>ROUND(I133*H133,2)</f>
        <v>0</v>
      </c>
      <c r="K133" s="207" t="s">
        <v>19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79</v>
      </c>
      <c r="AT133" s="216" t="s">
        <v>127</v>
      </c>
      <c r="AU133" s="216" t="s">
        <v>79</v>
      </c>
      <c r="AY133" s="18" t="s">
        <v>123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79</v>
      </c>
      <c r="BM133" s="216" t="s">
        <v>413</v>
      </c>
    </row>
    <row r="134" s="2" customFormat="1" ht="14.4" customHeight="1">
      <c r="A134" s="39"/>
      <c r="B134" s="40"/>
      <c r="C134" s="205" t="s">
        <v>414</v>
      </c>
      <c r="D134" s="205" t="s">
        <v>127</v>
      </c>
      <c r="E134" s="206" t="s">
        <v>415</v>
      </c>
      <c r="F134" s="207" t="s">
        <v>416</v>
      </c>
      <c r="G134" s="208" t="s">
        <v>19</v>
      </c>
      <c r="H134" s="209">
        <v>1</v>
      </c>
      <c r="I134" s="210"/>
      <c r="J134" s="211">
        <f>ROUND(I134*H134,2)</f>
        <v>0</v>
      </c>
      <c r="K134" s="207" t="s">
        <v>19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79</v>
      </c>
      <c r="AT134" s="216" t="s">
        <v>127</v>
      </c>
      <c r="AU134" s="216" t="s">
        <v>79</v>
      </c>
      <c r="AY134" s="18" t="s">
        <v>123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79</v>
      </c>
      <c r="BM134" s="216" t="s">
        <v>417</v>
      </c>
    </row>
    <row r="135" s="2" customFormat="1" ht="14.4" customHeight="1">
      <c r="A135" s="39"/>
      <c r="B135" s="40"/>
      <c r="C135" s="205" t="s">
        <v>418</v>
      </c>
      <c r="D135" s="205" t="s">
        <v>127</v>
      </c>
      <c r="E135" s="206" t="s">
        <v>419</v>
      </c>
      <c r="F135" s="207" t="s">
        <v>420</v>
      </c>
      <c r="G135" s="208" t="s">
        <v>236</v>
      </c>
      <c r="H135" s="209">
        <v>1</v>
      </c>
      <c r="I135" s="210"/>
      <c r="J135" s="211">
        <f>ROUND(I135*H135,2)</f>
        <v>0</v>
      </c>
      <c r="K135" s="207" t="s">
        <v>19</v>
      </c>
      <c r="L135" s="45"/>
      <c r="M135" s="212" t="s">
        <v>19</v>
      </c>
      <c r="N135" s="213" t="s">
        <v>42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79</v>
      </c>
      <c r="AT135" s="216" t="s">
        <v>127</v>
      </c>
      <c r="AU135" s="216" t="s">
        <v>79</v>
      </c>
      <c r="AY135" s="18" t="s">
        <v>123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79</v>
      </c>
      <c r="BM135" s="216" t="s">
        <v>421</v>
      </c>
    </row>
    <row r="136" s="2" customFormat="1" ht="14.4" customHeight="1">
      <c r="A136" s="39"/>
      <c r="B136" s="40"/>
      <c r="C136" s="205" t="s">
        <v>422</v>
      </c>
      <c r="D136" s="205" t="s">
        <v>127</v>
      </c>
      <c r="E136" s="206" t="s">
        <v>204</v>
      </c>
      <c r="F136" s="207" t="s">
        <v>423</v>
      </c>
      <c r="G136" s="208" t="s">
        <v>236</v>
      </c>
      <c r="H136" s="209">
        <v>1</v>
      </c>
      <c r="I136" s="210"/>
      <c r="J136" s="211">
        <f>ROUND(I136*H136,2)</f>
        <v>0</v>
      </c>
      <c r="K136" s="207" t="s">
        <v>231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79</v>
      </c>
      <c r="AT136" s="216" t="s">
        <v>127</v>
      </c>
      <c r="AU136" s="216" t="s">
        <v>79</v>
      </c>
      <c r="AY136" s="18" t="s">
        <v>123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79</v>
      </c>
      <c r="BM136" s="216" t="s">
        <v>424</v>
      </c>
    </row>
    <row r="137" s="2" customFormat="1" ht="14.4" customHeight="1">
      <c r="A137" s="39"/>
      <c r="B137" s="40"/>
      <c r="C137" s="205" t="s">
        <v>425</v>
      </c>
      <c r="D137" s="205" t="s">
        <v>127</v>
      </c>
      <c r="E137" s="206" t="s">
        <v>426</v>
      </c>
      <c r="F137" s="207" t="s">
        <v>427</v>
      </c>
      <c r="G137" s="208" t="s">
        <v>236</v>
      </c>
      <c r="H137" s="209">
        <v>1</v>
      </c>
      <c r="I137" s="210"/>
      <c r="J137" s="211">
        <f>ROUND(I137*H137,2)</f>
        <v>0</v>
      </c>
      <c r="K137" s="207" t="s">
        <v>19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79</v>
      </c>
      <c r="AT137" s="216" t="s">
        <v>127</v>
      </c>
      <c r="AU137" s="216" t="s">
        <v>79</v>
      </c>
      <c r="AY137" s="18" t="s">
        <v>123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79</v>
      </c>
      <c r="BM137" s="216" t="s">
        <v>428</v>
      </c>
    </row>
    <row r="138" s="2" customFormat="1" ht="14.4" customHeight="1">
      <c r="A138" s="39"/>
      <c r="B138" s="40"/>
      <c r="C138" s="205" t="s">
        <v>429</v>
      </c>
      <c r="D138" s="205" t="s">
        <v>127</v>
      </c>
      <c r="E138" s="206" t="s">
        <v>430</v>
      </c>
      <c r="F138" s="207" t="s">
        <v>431</v>
      </c>
      <c r="G138" s="208" t="s">
        <v>155</v>
      </c>
      <c r="H138" s="209">
        <v>1</v>
      </c>
      <c r="I138" s="210"/>
      <c r="J138" s="211">
        <f>ROUND(I138*H138,2)</f>
        <v>0</v>
      </c>
      <c r="K138" s="207" t="s">
        <v>19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79</v>
      </c>
      <c r="AT138" s="216" t="s">
        <v>127</v>
      </c>
      <c r="AU138" s="216" t="s">
        <v>79</v>
      </c>
      <c r="AY138" s="18" t="s">
        <v>123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79</v>
      </c>
      <c r="BM138" s="216" t="s">
        <v>432</v>
      </c>
    </row>
    <row r="139" s="2" customFormat="1" ht="14.4" customHeight="1">
      <c r="A139" s="39"/>
      <c r="B139" s="40"/>
      <c r="C139" s="205" t="s">
        <v>433</v>
      </c>
      <c r="D139" s="205" t="s">
        <v>127</v>
      </c>
      <c r="E139" s="206" t="s">
        <v>434</v>
      </c>
      <c r="F139" s="207" t="s">
        <v>435</v>
      </c>
      <c r="G139" s="208" t="s">
        <v>236</v>
      </c>
      <c r="H139" s="209">
        <v>1</v>
      </c>
      <c r="I139" s="210"/>
      <c r="J139" s="211">
        <f>ROUND(I139*H139,2)</f>
        <v>0</v>
      </c>
      <c r="K139" s="207" t="s">
        <v>231</v>
      </c>
      <c r="L139" s="45"/>
      <c r="M139" s="212" t="s">
        <v>19</v>
      </c>
      <c r="N139" s="213" t="s">
        <v>42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79</v>
      </c>
      <c r="AT139" s="216" t="s">
        <v>127</v>
      </c>
      <c r="AU139" s="216" t="s">
        <v>79</v>
      </c>
      <c r="AY139" s="18" t="s">
        <v>123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79</v>
      </c>
      <c r="BM139" s="216" t="s">
        <v>436</v>
      </c>
    </row>
    <row r="140" s="2" customFormat="1" ht="14.4" customHeight="1">
      <c r="A140" s="39"/>
      <c r="B140" s="40"/>
      <c r="C140" s="205" t="s">
        <v>437</v>
      </c>
      <c r="D140" s="205" t="s">
        <v>127</v>
      </c>
      <c r="E140" s="206" t="s">
        <v>187</v>
      </c>
      <c r="F140" s="207" t="s">
        <v>188</v>
      </c>
      <c r="G140" s="208" t="s">
        <v>230</v>
      </c>
      <c r="H140" s="209">
        <v>1</v>
      </c>
      <c r="I140" s="210"/>
      <c r="J140" s="211">
        <f>ROUND(I140*H140,2)</f>
        <v>0</v>
      </c>
      <c r="K140" s="207" t="s">
        <v>231</v>
      </c>
      <c r="L140" s="45"/>
      <c r="M140" s="264" t="s">
        <v>19</v>
      </c>
      <c r="N140" s="265" t="s">
        <v>42</v>
      </c>
      <c r="O140" s="266"/>
      <c r="P140" s="267">
        <f>O140*H140</f>
        <v>0</v>
      </c>
      <c r="Q140" s="267">
        <v>0</v>
      </c>
      <c r="R140" s="267">
        <f>Q140*H140</f>
        <v>0</v>
      </c>
      <c r="S140" s="267">
        <v>0</v>
      </c>
      <c r="T140" s="26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232</v>
      </c>
      <c r="AT140" s="216" t="s">
        <v>127</v>
      </c>
      <c r="AU140" s="216" t="s">
        <v>79</v>
      </c>
      <c r="AY140" s="18" t="s">
        <v>123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232</v>
      </c>
      <c r="BM140" s="216" t="s">
        <v>438</v>
      </c>
    </row>
    <row r="141" s="2" customFormat="1" ht="6.96" customHeight="1">
      <c r="A141" s="39"/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pQKNnAZKdu8cd/hbCbvGeaR9C8Ycq2FQRloMX4CM11+RC2I3NYBzw7vs9F4pBafGcP+gJMaRm3JPAvaPcfG3pg==" hashValue="+1oHr5rsTvm/SCXR5zrN46CBA5C34xfJtNbfpCshmCKbBRa8kFH43TjvyjozczYqtOpETZh1HgTzaX7y21Y3qA==" algorithmName="SHA-512" password="CC35"/>
  <autoFilter ref="C83:K14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Moravská Ostrava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439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ROUND((SUM(BE81:BE105)),  2)</f>
        <v>0</v>
      </c>
      <c r="G33" s="39"/>
      <c r="H33" s="39"/>
      <c r="I33" s="149">
        <v>0.20999999999999999</v>
      </c>
      <c r="J33" s="148">
        <f>ROUND(((SUM(BE81:BE105))*I33),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ROUND((SUM(BF81:BF105)),  2)</f>
        <v>0</v>
      </c>
      <c r="G34" s="39"/>
      <c r="H34" s="39"/>
      <c r="I34" s="149">
        <v>0.14999999999999999</v>
      </c>
      <c r="J34" s="148">
        <f>ROUND(((SUM(BF81:BF105))*I34),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ROUND((SUM(BG81:BG105)),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ROUND((SUM(BH81:BH105)),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ROUND((SUM(BI81:BI105)),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Moravská Ostrava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04 - PS04 Rozvod stlačeného vzduchu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101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440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108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Pracovní lávky vozovna Moravská Ostrava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04 - PS04 Rozvod stlačeného vzduchu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14. 4. 2020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Dopravní podnik Ostrava, a. s.</v>
      </c>
      <c r="G77" s="41"/>
      <c r="H77" s="41"/>
      <c r="I77" s="33" t="s">
        <v>31</v>
      </c>
      <c r="J77" s="37" t="str">
        <f>E21</f>
        <v>PROJEKT HTL s.r.o.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109</v>
      </c>
      <c r="D80" s="181" t="s">
        <v>56</v>
      </c>
      <c r="E80" s="181" t="s">
        <v>52</v>
      </c>
      <c r="F80" s="181" t="s">
        <v>53</v>
      </c>
      <c r="G80" s="181" t="s">
        <v>110</v>
      </c>
      <c r="H80" s="181" t="s">
        <v>111</v>
      </c>
      <c r="I80" s="181" t="s">
        <v>112</v>
      </c>
      <c r="J80" s="181" t="s">
        <v>97</v>
      </c>
      <c r="K80" s="182" t="s">
        <v>113</v>
      </c>
      <c r="L80" s="183"/>
      <c r="M80" s="93" t="s">
        <v>19</v>
      </c>
      <c r="N80" s="94" t="s">
        <v>41</v>
      </c>
      <c r="O80" s="94" t="s">
        <v>114</v>
      </c>
      <c r="P80" s="94" t="s">
        <v>115</v>
      </c>
      <c r="Q80" s="94" t="s">
        <v>116</v>
      </c>
      <c r="R80" s="94" t="s">
        <v>117</v>
      </c>
      <c r="S80" s="94" t="s">
        <v>118</v>
      </c>
      <c r="T80" s="95" t="s">
        <v>119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120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0.12451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70</v>
      </c>
      <c r="AU81" s="18" t="s">
        <v>98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70</v>
      </c>
      <c r="E82" s="192" t="s">
        <v>133</v>
      </c>
      <c r="F82" s="192" t="s">
        <v>134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0.12451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70</v>
      </c>
      <c r="AU82" s="201" t="s">
        <v>71</v>
      </c>
      <c r="AY82" s="200" t="s">
        <v>123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70</v>
      </c>
      <c r="E83" s="203" t="s">
        <v>441</v>
      </c>
      <c r="F83" s="203" t="s">
        <v>442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SUM(P84:P105)</f>
        <v>0</v>
      </c>
      <c r="Q83" s="197"/>
      <c r="R83" s="198">
        <f>SUM(R84:R105)</f>
        <v>0.12451</v>
      </c>
      <c r="S83" s="197"/>
      <c r="T83" s="199">
        <f>SUM(T84:T105)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126</v>
      </c>
      <c r="AT83" s="201" t="s">
        <v>70</v>
      </c>
      <c r="AU83" s="201" t="s">
        <v>79</v>
      </c>
      <c r="AY83" s="200" t="s">
        <v>123</v>
      </c>
      <c r="BK83" s="202">
        <f>SUM(BK84:BK105)</f>
        <v>0</v>
      </c>
    </row>
    <row r="84" s="2" customFormat="1" ht="14.4" customHeight="1">
      <c r="A84" s="39"/>
      <c r="B84" s="40"/>
      <c r="C84" s="218" t="s">
        <v>79</v>
      </c>
      <c r="D84" s="218" t="s">
        <v>133</v>
      </c>
      <c r="E84" s="219" t="s">
        <v>443</v>
      </c>
      <c r="F84" s="220" t="s">
        <v>444</v>
      </c>
      <c r="G84" s="221" t="s">
        <v>272</v>
      </c>
      <c r="H84" s="222">
        <v>32</v>
      </c>
      <c r="I84" s="223"/>
      <c r="J84" s="224">
        <f>ROUND(I84*H84,2)</f>
        <v>0</v>
      </c>
      <c r="K84" s="220" t="s">
        <v>291</v>
      </c>
      <c r="L84" s="225"/>
      <c r="M84" s="226" t="s">
        <v>19</v>
      </c>
      <c r="N84" s="227" t="s">
        <v>42</v>
      </c>
      <c r="O84" s="85"/>
      <c r="P84" s="214">
        <f>O84*H84</f>
        <v>0</v>
      </c>
      <c r="Q84" s="214">
        <v>0.00124</v>
      </c>
      <c r="R84" s="214">
        <f>Q84*H84</f>
        <v>0.03968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81</v>
      </c>
      <c r="AT84" s="216" t="s">
        <v>133</v>
      </c>
      <c r="AU84" s="216" t="s">
        <v>81</v>
      </c>
      <c r="AY84" s="18" t="s">
        <v>123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79</v>
      </c>
      <c r="BK84" s="217">
        <f>ROUND(I84*H84,2)</f>
        <v>0</v>
      </c>
      <c r="BL84" s="18" t="s">
        <v>79</v>
      </c>
      <c r="BM84" s="216" t="s">
        <v>445</v>
      </c>
    </row>
    <row r="85" s="2" customFormat="1" ht="14.4" customHeight="1">
      <c r="A85" s="39"/>
      <c r="B85" s="40"/>
      <c r="C85" s="205" t="s">
        <v>81</v>
      </c>
      <c r="D85" s="205" t="s">
        <v>127</v>
      </c>
      <c r="E85" s="206" t="s">
        <v>446</v>
      </c>
      <c r="F85" s="207" t="s">
        <v>447</v>
      </c>
      <c r="G85" s="208" t="s">
        <v>272</v>
      </c>
      <c r="H85" s="209">
        <v>32</v>
      </c>
      <c r="I85" s="210"/>
      <c r="J85" s="211">
        <f>ROUND(I85*H85,2)</f>
        <v>0</v>
      </c>
      <c r="K85" s="207" t="s">
        <v>291</v>
      </c>
      <c r="L85" s="45"/>
      <c r="M85" s="212" t="s">
        <v>19</v>
      </c>
      <c r="N85" s="213" t="s">
        <v>42</v>
      </c>
      <c r="O85" s="85"/>
      <c r="P85" s="214">
        <f>O85*H85</f>
        <v>0</v>
      </c>
      <c r="Q85" s="214">
        <v>1.0000000000000001E-05</v>
      </c>
      <c r="R85" s="214">
        <f>Q85*H85</f>
        <v>0.00032000000000000003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79</v>
      </c>
      <c r="AT85" s="216" t="s">
        <v>127</v>
      </c>
      <c r="AU85" s="216" t="s">
        <v>81</v>
      </c>
      <c r="AY85" s="18" t="s">
        <v>123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79</v>
      </c>
      <c r="BK85" s="217">
        <f>ROUND(I85*H85,2)</f>
        <v>0</v>
      </c>
      <c r="BL85" s="18" t="s">
        <v>79</v>
      </c>
      <c r="BM85" s="216" t="s">
        <v>448</v>
      </c>
    </row>
    <row r="86" s="2" customFormat="1" ht="14.4" customHeight="1">
      <c r="A86" s="39"/>
      <c r="B86" s="40"/>
      <c r="C86" s="218" t="s">
        <v>144</v>
      </c>
      <c r="D86" s="218" t="s">
        <v>133</v>
      </c>
      <c r="E86" s="219" t="s">
        <v>449</v>
      </c>
      <c r="F86" s="220" t="s">
        <v>450</v>
      </c>
      <c r="G86" s="221" t="s">
        <v>155</v>
      </c>
      <c r="H86" s="222">
        <v>4</v>
      </c>
      <c r="I86" s="223"/>
      <c r="J86" s="224">
        <f>ROUND(I86*H86,2)</f>
        <v>0</v>
      </c>
      <c r="K86" s="220" t="s">
        <v>291</v>
      </c>
      <c r="L86" s="225"/>
      <c r="M86" s="226" t="s">
        <v>19</v>
      </c>
      <c r="N86" s="227" t="s">
        <v>42</v>
      </c>
      <c r="O86" s="85"/>
      <c r="P86" s="214">
        <f>O86*H86</f>
        <v>0</v>
      </c>
      <c r="Q86" s="214">
        <v>3.0000000000000001E-05</v>
      </c>
      <c r="R86" s="214">
        <f>Q86*H86</f>
        <v>0.00012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81</v>
      </c>
      <c r="AT86" s="216" t="s">
        <v>133</v>
      </c>
      <c r="AU86" s="216" t="s">
        <v>81</v>
      </c>
      <c r="AY86" s="18" t="s">
        <v>123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79</v>
      </c>
      <c r="BM86" s="216" t="s">
        <v>451</v>
      </c>
    </row>
    <row r="87" s="2" customFormat="1" ht="14.4" customHeight="1">
      <c r="A87" s="39"/>
      <c r="B87" s="40"/>
      <c r="C87" s="218" t="s">
        <v>157</v>
      </c>
      <c r="D87" s="218" t="s">
        <v>133</v>
      </c>
      <c r="E87" s="219" t="s">
        <v>452</v>
      </c>
      <c r="F87" s="220" t="s">
        <v>453</v>
      </c>
      <c r="G87" s="221" t="s">
        <v>155</v>
      </c>
      <c r="H87" s="222">
        <v>2</v>
      </c>
      <c r="I87" s="223"/>
      <c r="J87" s="224">
        <f>ROUND(I87*H87,2)</f>
        <v>0</v>
      </c>
      <c r="K87" s="220" t="s">
        <v>19</v>
      </c>
      <c r="L87" s="225"/>
      <c r="M87" s="226" t="s">
        <v>19</v>
      </c>
      <c r="N87" s="227" t="s">
        <v>42</v>
      </c>
      <c r="O87" s="85"/>
      <c r="P87" s="214">
        <f>O87*H87</f>
        <v>0</v>
      </c>
      <c r="Q87" s="214">
        <v>0.00029999999999999997</v>
      </c>
      <c r="R87" s="214">
        <f>Q87*H87</f>
        <v>0.00059999999999999995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81</v>
      </c>
      <c r="AT87" s="216" t="s">
        <v>133</v>
      </c>
      <c r="AU87" s="216" t="s">
        <v>81</v>
      </c>
      <c r="AY87" s="18" t="s">
        <v>123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454</v>
      </c>
    </row>
    <row r="88" s="2" customFormat="1" ht="14.4" customHeight="1">
      <c r="A88" s="39"/>
      <c r="B88" s="40"/>
      <c r="C88" s="218" t="s">
        <v>178</v>
      </c>
      <c r="D88" s="218" t="s">
        <v>133</v>
      </c>
      <c r="E88" s="219" t="s">
        <v>455</v>
      </c>
      <c r="F88" s="220" t="s">
        <v>456</v>
      </c>
      <c r="G88" s="221" t="s">
        <v>155</v>
      </c>
      <c r="H88" s="222">
        <v>3</v>
      </c>
      <c r="I88" s="223"/>
      <c r="J88" s="224">
        <f>ROUND(I88*H88,2)</f>
        <v>0</v>
      </c>
      <c r="K88" s="220" t="s">
        <v>19</v>
      </c>
      <c r="L88" s="225"/>
      <c r="M88" s="226" t="s">
        <v>19</v>
      </c>
      <c r="N88" s="227" t="s">
        <v>42</v>
      </c>
      <c r="O88" s="85"/>
      <c r="P88" s="214">
        <f>O88*H88</f>
        <v>0</v>
      </c>
      <c r="Q88" s="214">
        <v>0.00050000000000000001</v>
      </c>
      <c r="R88" s="214">
        <f>Q88*H88</f>
        <v>0.0015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81</v>
      </c>
      <c r="AT88" s="216" t="s">
        <v>133</v>
      </c>
      <c r="AU88" s="216" t="s">
        <v>81</v>
      </c>
      <c r="AY88" s="18" t="s">
        <v>123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79</v>
      </c>
      <c r="BM88" s="216" t="s">
        <v>457</v>
      </c>
    </row>
    <row r="89" s="2" customFormat="1" ht="14.4" customHeight="1">
      <c r="A89" s="39"/>
      <c r="B89" s="40"/>
      <c r="C89" s="218" t="s">
        <v>186</v>
      </c>
      <c r="D89" s="218" t="s">
        <v>133</v>
      </c>
      <c r="E89" s="219" t="s">
        <v>458</v>
      </c>
      <c r="F89" s="220" t="s">
        <v>459</v>
      </c>
      <c r="G89" s="221" t="s">
        <v>155</v>
      </c>
      <c r="H89" s="222">
        <v>1</v>
      </c>
      <c r="I89" s="223"/>
      <c r="J89" s="224">
        <f>ROUND(I89*H89,2)</f>
        <v>0</v>
      </c>
      <c r="K89" s="220" t="s">
        <v>291</v>
      </c>
      <c r="L89" s="225"/>
      <c r="M89" s="226" t="s">
        <v>19</v>
      </c>
      <c r="N89" s="227" t="s">
        <v>42</v>
      </c>
      <c r="O89" s="85"/>
      <c r="P89" s="214">
        <f>O89*H89</f>
        <v>0</v>
      </c>
      <c r="Q89" s="214">
        <v>0.00019000000000000001</v>
      </c>
      <c r="R89" s="214">
        <f>Q89*H89</f>
        <v>0.00019000000000000001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81</v>
      </c>
      <c r="AT89" s="216" t="s">
        <v>133</v>
      </c>
      <c r="AU89" s="216" t="s">
        <v>81</v>
      </c>
      <c r="AY89" s="18" t="s">
        <v>123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79</v>
      </c>
      <c r="BM89" s="216" t="s">
        <v>460</v>
      </c>
    </row>
    <row r="90" s="2" customFormat="1" ht="14.4" customHeight="1">
      <c r="A90" s="39"/>
      <c r="B90" s="40"/>
      <c r="C90" s="205" t="s">
        <v>191</v>
      </c>
      <c r="D90" s="205" t="s">
        <v>127</v>
      </c>
      <c r="E90" s="206" t="s">
        <v>461</v>
      </c>
      <c r="F90" s="207" t="s">
        <v>462</v>
      </c>
      <c r="G90" s="208" t="s">
        <v>463</v>
      </c>
      <c r="H90" s="209">
        <v>4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131</v>
      </c>
      <c r="AT90" s="216" t="s">
        <v>127</v>
      </c>
      <c r="AU90" s="216" t="s">
        <v>81</v>
      </c>
      <c r="AY90" s="18" t="s">
        <v>123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131</v>
      </c>
      <c r="BM90" s="216" t="s">
        <v>464</v>
      </c>
    </row>
    <row r="91" s="2" customFormat="1" ht="14.4" customHeight="1">
      <c r="A91" s="39"/>
      <c r="B91" s="40"/>
      <c r="C91" s="205" t="s">
        <v>327</v>
      </c>
      <c r="D91" s="205" t="s">
        <v>127</v>
      </c>
      <c r="E91" s="206" t="s">
        <v>465</v>
      </c>
      <c r="F91" s="207" t="s">
        <v>466</v>
      </c>
      <c r="G91" s="208" t="s">
        <v>467</v>
      </c>
      <c r="H91" s="209">
        <v>1</v>
      </c>
      <c r="I91" s="210"/>
      <c r="J91" s="211">
        <f>ROUND(I91*H91,2)</f>
        <v>0</v>
      </c>
      <c r="K91" s="207" t="s">
        <v>291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79</v>
      </c>
      <c r="AT91" s="216" t="s">
        <v>127</v>
      </c>
      <c r="AU91" s="216" t="s">
        <v>81</v>
      </c>
      <c r="AY91" s="18" t="s">
        <v>123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79</v>
      </c>
      <c r="BM91" s="216" t="s">
        <v>468</v>
      </c>
    </row>
    <row r="92" s="2" customFormat="1" ht="14.4" customHeight="1">
      <c r="A92" s="39"/>
      <c r="B92" s="40"/>
      <c r="C92" s="205" t="s">
        <v>469</v>
      </c>
      <c r="D92" s="205" t="s">
        <v>127</v>
      </c>
      <c r="E92" s="206" t="s">
        <v>470</v>
      </c>
      <c r="F92" s="207" t="s">
        <v>471</v>
      </c>
      <c r="G92" s="208" t="s">
        <v>272</v>
      </c>
      <c r="H92" s="209">
        <v>32</v>
      </c>
      <c r="I92" s="210"/>
      <c r="J92" s="211">
        <f>ROUND(I92*H92,2)</f>
        <v>0</v>
      </c>
      <c r="K92" s="207" t="s">
        <v>291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79</v>
      </c>
      <c r="AT92" s="216" t="s">
        <v>127</v>
      </c>
      <c r="AU92" s="216" t="s">
        <v>81</v>
      </c>
      <c r="AY92" s="18" t="s">
        <v>123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79</v>
      </c>
      <c r="BM92" s="216" t="s">
        <v>472</v>
      </c>
    </row>
    <row r="93" s="2" customFormat="1" ht="14.4" customHeight="1">
      <c r="A93" s="39"/>
      <c r="B93" s="40"/>
      <c r="C93" s="218" t="s">
        <v>198</v>
      </c>
      <c r="D93" s="218" t="s">
        <v>133</v>
      </c>
      <c r="E93" s="219" t="s">
        <v>473</v>
      </c>
      <c r="F93" s="220" t="s">
        <v>474</v>
      </c>
      <c r="G93" s="221" t="s">
        <v>155</v>
      </c>
      <c r="H93" s="222">
        <v>3</v>
      </c>
      <c r="I93" s="223"/>
      <c r="J93" s="224">
        <f>ROUND(I93*H93,2)</f>
        <v>0</v>
      </c>
      <c r="K93" s="220" t="s">
        <v>19</v>
      </c>
      <c r="L93" s="225"/>
      <c r="M93" s="226" t="s">
        <v>19</v>
      </c>
      <c r="N93" s="227" t="s">
        <v>42</v>
      </c>
      <c r="O93" s="85"/>
      <c r="P93" s="214">
        <f>O93*H93</f>
        <v>0</v>
      </c>
      <c r="Q93" s="214">
        <v>0.00029999999999999997</v>
      </c>
      <c r="R93" s="214">
        <f>Q93*H93</f>
        <v>0.00089999999999999998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81</v>
      </c>
      <c r="AT93" s="216" t="s">
        <v>133</v>
      </c>
      <c r="AU93" s="216" t="s">
        <v>81</v>
      </c>
      <c r="AY93" s="18" t="s">
        <v>123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79</v>
      </c>
      <c r="BM93" s="216" t="s">
        <v>475</v>
      </c>
    </row>
    <row r="94" s="2" customFormat="1" ht="14.4" customHeight="1">
      <c r="A94" s="39"/>
      <c r="B94" s="40"/>
      <c r="C94" s="218" t="s">
        <v>8</v>
      </c>
      <c r="D94" s="218" t="s">
        <v>133</v>
      </c>
      <c r="E94" s="219" t="s">
        <v>476</v>
      </c>
      <c r="F94" s="220" t="s">
        <v>477</v>
      </c>
      <c r="G94" s="221" t="s">
        <v>155</v>
      </c>
      <c r="H94" s="222">
        <v>1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0.00029999999999999997</v>
      </c>
      <c r="R94" s="214">
        <f>Q94*H94</f>
        <v>0.00029999999999999997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81</v>
      </c>
      <c r="AT94" s="216" t="s">
        <v>133</v>
      </c>
      <c r="AU94" s="216" t="s">
        <v>81</v>
      </c>
      <c r="AY94" s="18" t="s">
        <v>123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79</v>
      </c>
      <c r="BM94" s="216" t="s">
        <v>478</v>
      </c>
    </row>
    <row r="95" s="2" customFormat="1" ht="14.4" customHeight="1">
      <c r="A95" s="39"/>
      <c r="B95" s="40"/>
      <c r="C95" s="218" t="s">
        <v>131</v>
      </c>
      <c r="D95" s="218" t="s">
        <v>133</v>
      </c>
      <c r="E95" s="219" t="s">
        <v>479</v>
      </c>
      <c r="F95" s="220" t="s">
        <v>480</v>
      </c>
      <c r="G95" s="221" t="s">
        <v>272</v>
      </c>
      <c r="H95" s="222">
        <v>15</v>
      </c>
      <c r="I95" s="223"/>
      <c r="J95" s="224">
        <f>ROUND(I95*H95,2)</f>
        <v>0</v>
      </c>
      <c r="K95" s="220" t="s">
        <v>19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0.00029999999999999997</v>
      </c>
      <c r="R95" s="214">
        <f>Q95*H95</f>
        <v>0.0044999999999999997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81</v>
      </c>
      <c r="AT95" s="216" t="s">
        <v>133</v>
      </c>
      <c r="AU95" s="216" t="s">
        <v>81</v>
      </c>
      <c r="AY95" s="18" t="s">
        <v>123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79</v>
      </c>
      <c r="BM95" s="216" t="s">
        <v>481</v>
      </c>
    </row>
    <row r="96" s="2" customFormat="1" ht="14.4" customHeight="1">
      <c r="A96" s="39"/>
      <c r="B96" s="40"/>
      <c r="C96" s="218" t="s">
        <v>482</v>
      </c>
      <c r="D96" s="218" t="s">
        <v>133</v>
      </c>
      <c r="E96" s="219" t="s">
        <v>483</v>
      </c>
      <c r="F96" s="220" t="s">
        <v>484</v>
      </c>
      <c r="G96" s="221" t="s">
        <v>155</v>
      </c>
      <c r="H96" s="222">
        <v>3</v>
      </c>
      <c r="I96" s="223"/>
      <c r="J96" s="224">
        <f>ROUND(I96*H96,2)</f>
        <v>0</v>
      </c>
      <c r="K96" s="220" t="s">
        <v>19</v>
      </c>
      <c r="L96" s="225"/>
      <c r="M96" s="226" t="s">
        <v>19</v>
      </c>
      <c r="N96" s="227" t="s">
        <v>42</v>
      </c>
      <c r="O96" s="85"/>
      <c r="P96" s="214">
        <f>O96*H96</f>
        <v>0</v>
      </c>
      <c r="Q96" s="214">
        <v>0.00029999999999999997</v>
      </c>
      <c r="R96" s="214">
        <f>Q96*H96</f>
        <v>0.00089999999999999998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81</v>
      </c>
      <c r="AT96" s="216" t="s">
        <v>133</v>
      </c>
      <c r="AU96" s="216" t="s">
        <v>81</v>
      </c>
      <c r="AY96" s="18" t="s">
        <v>123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79</v>
      </c>
      <c r="BM96" s="216" t="s">
        <v>485</v>
      </c>
    </row>
    <row r="97" s="2" customFormat="1" ht="14.4" customHeight="1">
      <c r="A97" s="39"/>
      <c r="B97" s="40"/>
      <c r="C97" s="218" t="s">
        <v>296</v>
      </c>
      <c r="D97" s="218" t="s">
        <v>133</v>
      </c>
      <c r="E97" s="219" t="s">
        <v>486</v>
      </c>
      <c r="F97" s="220" t="s">
        <v>487</v>
      </c>
      <c r="G97" s="221" t="s">
        <v>155</v>
      </c>
      <c r="H97" s="222">
        <v>3</v>
      </c>
      <c r="I97" s="223"/>
      <c r="J97" s="224">
        <f>ROUND(I97*H97,2)</f>
        <v>0</v>
      </c>
      <c r="K97" s="220" t="s">
        <v>291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0.00050000000000000001</v>
      </c>
      <c r="R97" s="214">
        <f>Q97*H97</f>
        <v>0.0015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81</v>
      </c>
      <c r="AT97" s="216" t="s">
        <v>133</v>
      </c>
      <c r="AU97" s="216" t="s">
        <v>81</v>
      </c>
      <c r="AY97" s="18" t="s">
        <v>123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79</v>
      </c>
      <c r="BM97" s="216" t="s">
        <v>488</v>
      </c>
    </row>
    <row r="98" s="2" customFormat="1" ht="14.4" customHeight="1">
      <c r="A98" s="39"/>
      <c r="B98" s="40"/>
      <c r="C98" s="218" t="s">
        <v>300</v>
      </c>
      <c r="D98" s="218" t="s">
        <v>133</v>
      </c>
      <c r="E98" s="219" t="s">
        <v>489</v>
      </c>
      <c r="F98" s="220" t="s">
        <v>490</v>
      </c>
      <c r="G98" s="221" t="s">
        <v>155</v>
      </c>
      <c r="H98" s="222">
        <v>30</v>
      </c>
      <c r="I98" s="223"/>
      <c r="J98" s="224">
        <f>ROUND(I98*H98,2)</f>
        <v>0</v>
      </c>
      <c r="K98" s="220" t="s">
        <v>19</v>
      </c>
      <c r="L98" s="225"/>
      <c r="M98" s="226" t="s">
        <v>19</v>
      </c>
      <c r="N98" s="227" t="s">
        <v>42</v>
      </c>
      <c r="O98" s="85"/>
      <c r="P98" s="214">
        <f>O98*H98</f>
        <v>0</v>
      </c>
      <c r="Q98" s="214">
        <v>0.00029999999999999997</v>
      </c>
      <c r="R98" s="214">
        <f>Q98*H98</f>
        <v>0.0089999999999999993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81</v>
      </c>
      <c r="AT98" s="216" t="s">
        <v>133</v>
      </c>
      <c r="AU98" s="216" t="s">
        <v>81</v>
      </c>
      <c r="AY98" s="18" t="s">
        <v>123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79</v>
      </c>
      <c r="BM98" s="216" t="s">
        <v>491</v>
      </c>
    </row>
    <row r="99" s="2" customFormat="1" ht="14.4" customHeight="1">
      <c r="A99" s="39"/>
      <c r="B99" s="40"/>
      <c r="C99" s="218" t="s">
        <v>308</v>
      </c>
      <c r="D99" s="218" t="s">
        <v>133</v>
      </c>
      <c r="E99" s="219" t="s">
        <v>492</v>
      </c>
      <c r="F99" s="220" t="s">
        <v>493</v>
      </c>
      <c r="G99" s="221" t="s">
        <v>155</v>
      </c>
      <c r="H99" s="222">
        <v>30</v>
      </c>
      <c r="I99" s="223"/>
      <c r="J99" s="224">
        <f>ROUND(I99*H99,2)</f>
        <v>0</v>
      </c>
      <c r="K99" s="220" t="s">
        <v>19</v>
      </c>
      <c r="L99" s="225"/>
      <c r="M99" s="226" t="s">
        <v>19</v>
      </c>
      <c r="N99" s="227" t="s">
        <v>42</v>
      </c>
      <c r="O99" s="85"/>
      <c r="P99" s="214">
        <f>O99*H99</f>
        <v>0</v>
      </c>
      <c r="Q99" s="214">
        <v>0.00029999999999999997</v>
      </c>
      <c r="R99" s="214">
        <f>Q99*H99</f>
        <v>0.0089999999999999993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81</v>
      </c>
      <c r="AT99" s="216" t="s">
        <v>133</v>
      </c>
      <c r="AU99" s="216" t="s">
        <v>81</v>
      </c>
      <c r="AY99" s="18" t="s">
        <v>123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79</v>
      </c>
      <c r="BM99" s="216" t="s">
        <v>494</v>
      </c>
    </row>
    <row r="100" s="2" customFormat="1" ht="14.4" customHeight="1">
      <c r="A100" s="39"/>
      <c r="B100" s="40"/>
      <c r="C100" s="218" t="s">
        <v>495</v>
      </c>
      <c r="D100" s="218" t="s">
        <v>133</v>
      </c>
      <c r="E100" s="219" t="s">
        <v>496</v>
      </c>
      <c r="F100" s="220" t="s">
        <v>497</v>
      </c>
      <c r="G100" s="221" t="s">
        <v>155</v>
      </c>
      <c r="H100" s="222">
        <v>60</v>
      </c>
      <c r="I100" s="223"/>
      <c r="J100" s="224">
        <f>ROUND(I100*H100,2)</f>
        <v>0</v>
      </c>
      <c r="K100" s="220" t="s">
        <v>19</v>
      </c>
      <c r="L100" s="225"/>
      <c r="M100" s="226" t="s">
        <v>19</v>
      </c>
      <c r="N100" s="227" t="s">
        <v>42</v>
      </c>
      <c r="O100" s="85"/>
      <c r="P100" s="214">
        <f>O100*H100</f>
        <v>0</v>
      </c>
      <c r="Q100" s="214">
        <v>0.00029999999999999997</v>
      </c>
      <c r="R100" s="214">
        <f>Q100*H100</f>
        <v>0.017999999999999999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81</v>
      </c>
      <c r="AT100" s="216" t="s">
        <v>133</v>
      </c>
      <c r="AU100" s="216" t="s">
        <v>81</v>
      </c>
      <c r="AY100" s="18" t="s">
        <v>123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79</v>
      </c>
      <c r="BM100" s="216" t="s">
        <v>498</v>
      </c>
    </row>
    <row r="101" s="2" customFormat="1" ht="14.4" customHeight="1">
      <c r="A101" s="39"/>
      <c r="B101" s="40"/>
      <c r="C101" s="218" t="s">
        <v>312</v>
      </c>
      <c r="D101" s="218" t="s">
        <v>133</v>
      </c>
      <c r="E101" s="219" t="s">
        <v>499</v>
      </c>
      <c r="F101" s="220" t="s">
        <v>500</v>
      </c>
      <c r="G101" s="221" t="s">
        <v>140</v>
      </c>
      <c r="H101" s="222">
        <v>10</v>
      </c>
      <c r="I101" s="223"/>
      <c r="J101" s="224">
        <f>ROUND(I101*H101,2)</f>
        <v>0</v>
      </c>
      <c r="K101" s="220" t="s">
        <v>19</v>
      </c>
      <c r="L101" s="225"/>
      <c r="M101" s="226" t="s">
        <v>19</v>
      </c>
      <c r="N101" s="227" t="s">
        <v>42</v>
      </c>
      <c r="O101" s="85"/>
      <c r="P101" s="214">
        <f>O101*H101</f>
        <v>0</v>
      </c>
      <c r="Q101" s="214">
        <v>0.00029999999999999997</v>
      </c>
      <c r="R101" s="214">
        <f>Q101*H101</f>
        <v>0.0029999999999999996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81</v>
      </c>
      <c r="AT101" s="216" t="s">
        <v>133</v>
      </c>
      <c r="AU101" s="216" t="s">
        <v>81</v>
      </c>
      <c r="AY101" s="18" t="s">
        <v>123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501</v>
      </c>
    </row>
    <row r="102" s="2" customFormat="1" ht="14.4" customHeight="1">
      <c r="A102" s="39"/>
      <c r="B102" s="40"/>
      <c r="C102" s="218" t="s">
        <v>316</v>
      </c>
      <c r="D102" s="218" t="s">
        <v>133</v>
      </c>
      <c r="E102" s="219" t="s">
        <v>502</v>
      </c>
      <c r="F102" s="220" t="s">
        <v>503</v>
      </c>
      <c r="G102" s="221" t="s">
        <v>172</v>
      </c>
      <c r="H102" s="222">
        <v>0.035000000000000003</v>
      </c>
      <c r="I102" s="223"/>
      <c r="J102" s="224">
        <f>ROUND(I102*H102,2)</f>
        <v>0</v>
      </c>
      <c r="K102" s="220" t="s">
        <v>291</v>
      </c>
      <c r="L102" s="225"/>
      <c r="M102" s="226" t="s">
        <v>19</v>
      </c>
      <c r="N102" s="227" t="s">
        <v>42</v>
      </c>
      <c r="O102" s="85"/>
      <c r="P102" s="214">
        <f>O102*H102</f>
        <v>0</v>
      </c>
      <c r="Q102" s="214">
        <v>1</v>
      </c>
      <c r="R102" s="214">
        <f>Q102*H102</f>
        <v>0.035000000000000003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81</v>
      </c>
      <c r="AT102" s="216" t="s">
        <v>133</v>
      </c>
      <c r="AU102" s="216" t="s">
        <v>81</v>
      </c>
      <c r="AY102" s="18" t="s">
        <v>123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79</v>
      </c>
      <c r="BM102" s="216" t="s">
        <v>504</v>
      </c>
    </row>
    <row r="103" s="2" customFormat="1" ht="14.4" customHeight="1">
      <c r="A103" s="39"/>
      <c r="B103" s="40"/>
      <c r="C103" s="205" t="s">
        <v>505</v>
      </c>
      <c r="D103" s="205" t="s">
        <v>127</v>
      </c>
      <c r="E103" s="206" t="s">
        <v>506</v>
      </c>
      <c r="F103" s="207" t="s">
        <v>507</v>
      </c>
      <c r="G103" s="208" t="s">
        <v>130</v>
      </c>
      <c r="H103" s="209">
        <v>2.5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131</v>
      </c>
      <c r="AT103" s="216" t="s">
        <v>127</v>
      </c>
      <c r="AU103" s="216" t="s">
        <v>81</v>
      </c>
      <c r="AY103" s="18" t="s">
        <v>123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131</v>
      </c>
      <c r="BM103" s="216" t="s">
        <v>508</v>
      </c>
    </row>
    <row r="104" s="2" customFormat="1" ht="24.15" customHeight="1">
      <c r="A104" s="39"/>
      <c r="B104" s="40"/>
      <c r="C104" s="205" t="s">
        <v>334</v>
      </c>
      <c r="D104" s="205" t="s">
        <v>127</v>
      </c>
      <c r="E104" s="206" t="s">
        <v>509</v>
      </c>
      <c r="F104" s="207" t="s">
        <v>510</v>
      </c>
      <c r="G104" s="208" t="s">
        <v>155</v>
      </c>
      <c r="H104" s="209">
        <v>1</v>
      </c>
      <c r="I104" s="210"/>
      <c r="J104" s="211">
        <f>ROUND(I104*H104,2)</f>
        <v>0</v>
      </c>
      <c r="K104" s="207" t="s">
        <v>291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79</v>
      </c>
      <c r="AT104" s="216" t="s">
        <v>127</v>
      </c>
      <c r="AU104" s="216" t="s">
        <v>81</v>
      </c>
      <c r="AY104" s="18" t="s">
        <v>123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79</v>
      </c>
      <c r="BM104" s="216" t="s">
        <v>511</v>
      </c>
    </row>
    <row r="105" s="2" customFormat="1" ht="24.15" customHeight="1">
      <c r="A105" s="39"/>
      <c r="B105" s="40"/>
      <c r="C105" s="205" t="s">
        <v>338</v>
      </c>
      <c r="D105" s="205" t="s">
        <v>127</v>
      </c>
      <c r="E105" s="206" t="s">
        <v>512</v>
      </c>
      <c r="F105" s="207" t="s">
        <v>513</v>
      </c>
      <c r="G105" s="208" t="s">
        <v>155</v>
      </c>
      <c r="H105" s="209">
        <v>3</v>
      </c>
      <c r="I105" s="210"/>
      <c r="J105" s="211">
        <f>ROUND(I105*H105,2)</f>
        <v>0</v>
      </c>
      <c r="K105" s="207" t="s">
        <v>291</v>
      </c>
      <c r="L105" s="45"/>
      <c r="M105" s="264" t="s">
        <v>19</v>
      </c>
      <c r="N105" s="265" t="s">
        <v>42</v>
      </c>
      <c r="O105" s="266"/>
      <c r="P105" s="267">
        <f>O105*H105</f>
        <v>0</v>
      </c>
      <c r="Q105" s="267">
        <v>0</v>
      </c>
      <c r="R105" s="267">
        <f>Q105*H105</f>
        <v>0</v>
      </c>
      <c r="S105" s="267">
        <v>0</v>
      </c>
      <c r="T105" s="268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79</v>
      </c>
      <c r="AT105" s="216" t="s">
        <v>127</v>
      </c>
      <c r="AU105" s="216" t="s">
        <v>81</v>
      </c>
      <c r="AY105" s="18" t="s">
        <v>123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79</v>
      </c>
      <c r="BM105" s="216" t="s">
        <v>514</v>
      </c>
    </row>
    <row r="106" s="2" customFormat="1" ht="6.96" customHeight="1">
      <c r="A106" s="39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45"/>
      <c r="M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</sheetData>
  <sheetProtection sheet="1" autoFilter="0" formatColumns="0" formatRows="0" objects="1" scenarios="1" spinCount="100000" saltValue="SZfxRwTI9CVlZMSmOG+bNM6SCxIT+rbxd4GKfVpnH9pugEkeRfFPzBgzN5gqkCgijMJ870sJTG68nNWWIr869A==" hashValue="8JOUIElLknMUG85RszyMRghx1rJxeRpYKKHpHg6o29qzkh/Hmn05qIs1syYLCtVlIws6G+eXrG38X8QNBV1KhA==" algorithmName="SHA-512" password="CC35"/>
  <autoFilter ref="C80:K10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515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516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517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518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519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520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521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522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523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524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525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90</v>
      </c>
      <c r="F18" s="280" t="s">
        <v>526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527</v>
      </c>
      <c r="F19" s="280" t="s">
        <v>528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78</v>
      </c>
      <c r="F20" s="280" t="s">
        <v>529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530</v>
      </c>
      <c r="F21" s="280" t="s">
        <v>531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227</v>
      </c>
      <c r="F22" s="280" t="s">
        <v>228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532</v>
      </c>
      <c r="F23" s="280" t="s">
        <v>533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534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535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536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537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538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539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540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541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542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109</v>
      </c>
      <c r="F36" s="280"/>
      <c r="G36" s="280" t="s">
        <v>543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544</v>
      </c>
      <c r="F37" s="280"/>
      <c r="G37" s="280" t="s">
        <v>545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52</v>
      </c>
      <c r="F38" s="280"/>
      <c r="G38" s="280" t="s">
        <v>546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53</v>
      </c>
      <c r="F39" s="280"/>
      <c r="G39" s="280" t="s">
        <v>547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110</v>
      </c>
      <c r="F40" s="280"/>
      <c r="G40" s="280" t="s">
        <v>548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111</v>
      </c>
      <c r="F41" s="280"/>
      <c r="G41" s="280" t="s">
        <v>549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550</v>
      </c>
      <c r="F42" s="280"/>
      <c r="G42" s="280" t="s">
        <v>551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552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553</v>
      </c>
      <c r="F44" s="280"/>
      <c r="G44" s="280" t="s">
        <v>554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113</v>
      </c>
      <c r="F45" s="280"/>
      <c r="G45" s="280" t="s">
        <v>555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556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557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558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559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560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561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562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563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564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565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566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567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568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569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570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571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572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573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574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575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576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577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578</v>
      </c>
      <c r="D76" s="298"/>
      <c r="E76" s="298"/>
      <c r="F76" s="298" t="s">
        <v>579</v>
      </c>
      <c r="G76" s="299"/>
      <c r="H76" s="298" t="s">
        <v>53</v>
      </c>
      <c r="I76" s="298" t="s">
        <v>56</v>
      </c>
      <c r="J76" s="298" t="s">
        <v>580</v>
      </c>
      <c r="K76" s="297"/>
    </row>
    <row r="77" s="1" customFormat="1" ht="17.25" customHeight="1">
      <c r="B77" s="295"/>
      <c r="C77" s="300" t="s">
        <v>581</v>
      </c>
      <c r="D77" s="300"/>
      <c r="E77" s="300"/>
      <c r="F77" s="301" t="s">
        <v>582</v>
      </c>
      <c r="G77" s="302"/>
      <c r="H77" s="300"/>
      <c r="I77" s="300"/>
      <c r="J77" s="300" t="s">
        <v>583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52</v>
      </c>
      <c r="D79" s="305"/>
      <c r="E79" s="305"/>
      <c r="F79" s="306" t="s">
        <v>584</v>
      </c>
      <c r="G79" s="307"/>
      <c r="H79" s="283" t="s">
        <v>585</v>
      </c>
      <c r="I79" s="283" t="s">
        <v>586</v>
      </c>
      <c r="J79" s="283">
        <v>20</v>
      </c>
      <c r="K79" s="297"/>
    </row>
    <row r="80" s="1" customFormat="1" ht="15" customHeight="1">
      <c r="B80" s="295"/>
      <c r="C80" s="283" t="s">
        <v>587</v>
      </c>
      <c r="D80" s="283"/>
      <c r="E80" s="283"/>
      <c r="F80" s="306" t="s">
        <v>584</v>
      </c>
      <c r="G80" s="307"/>
      <c r="H80" s="283" t="s">
        <v>588</v>
      </c>
      <c r="I80" s="283" t="s">
        <v>586</v>
      </c>
      <c r="J80" s="283">
        <v>120</v>
      </c>
      <c r="K80" s="297"/>
    </row>
    <row r="81" s="1" customFormat="1" ht="15" customHeight="1">
      <c r="B81" s="308"/>
      <c r="C81" s="283" t="s">
        <v>589</v>
      </c>
      <c r="D81" s="283"/>
      <c r="E81" s="283"/>
      <c r="F81" s="306" t="s">
        <v>590</v>
      </c>
      <c r="G81" s="307"/>
      <c r="H81" s="283" t="s">
        <v>591</v>
      </c>
      <c r="I81" s="283" t="s">
        <v>586</v>
      </c>
      <c r="J81" s="283">
        <v>50</v>
      </c>
      <c r="K81" s="297"/>
    </row>
    <row r="82" s="1" customFormat="1" ht="15" customHeight="1">
      <c r="B82" s="308"/>
      <c r="C82" s="283" t="s">
        <v>592</v>
      </c>
      <c r="D82" s="283"/>
      <c r="E82" s="283"/>
      <c r="F82" s="306" t="s">
        <v>584</v>
      </c>
      <c r="G82" s="307"/>
      <c r="H82" s="283" t="s">
        <v>593</v>
      </c>
      <c r="I82" s="283" t="s">
        <v>594</v>
      </c>
      <c r="J82" s="283"/>
      <c r="K82" s="297"/>
    </row>
    <row r="83" s="1" customFormat="1" ht="15" customHeight="1">
      <c r="B83" s="308"/>
      <c r="C83" s="309" t="s">
        <v>595</v>
      </c>
      <c r="D83" s="309"/>
      <c r="E83" s="309"/>
      <c r="F83" s="310" t="s">
        <v>590</v>
      </c>
      <c r="G83" s="309"/>
      <c r="H83" s="309" t="s">
        <v>596</v>
      </c>
      <c r="I83" s="309" t="s">
        <v>586</v>
      </c>
      <c r="J83" s="309">
        <v>15</v>
      </c>
      <c r="K83" s="297"/>
    </row>
    <row r="84" s="1" customFormat="1" ht="15" customHeight="1">
      <c r="B84" s="308"/>
      <c r="C84" s="309" t="s">
        <v>597</v>
      </c>
      <c r="D84" s="309"/>
      <c r="E84" s="309"/>
      <c r="F84" s="310" t="s">
        <v>590</v>
      </c>
      <c r="G84" s="309"/>
      <c r="H84" s="309" t="s">
        <v>598</v>
      </c>
      <c r="I84" s="309" t="s">
        <v>586</v>
      </c>
      <c r="J84" s="309">
        <v>15</v>
      </c>
      <c r="K84" s="297"/>
    </row>
    <row r="85" s="1" customFormat="1" ht="15" customHeight="1">
      <c r="B85" s="308"/>
      <c r="C85" s="309" t="s">
        <v>599</v>
      </c>
      <c r="D85" s="309"/>
      <c r="E85" s="309"/>
      <c r="F85" s="310" t="s">
        <v>590</v>
      </c>
      <c r="G85" s="309"/>
      <c r="H85" s="309" t="s">
        <v>600</v>
      </c>
      <c r="I85" s="309" t="s">
        <v>586</v>
      </c>
      <c r="J85" s="309">
        <v>20</v>
      </c>
      <c r="K85" s="297"/>
    </row>
    <row r="86" s="1" customFormat="1" ht="15" customHeight="1">
      <c r="B86" s="308"/>
      <c r="C86" s="309" t="s">
        <v>601</v>
      </c>
      <c r="D86" s="309"/>
      <c r="E86" s="309"/>
      <c r="F86" s="310" t="s">
        <v>590</v>
      </c>
      <c r="G86" s="309"/>
      <c r="H86" s="309" t="s">
        <v>602</v>
      </c>
      <c r="I86" s="309" t="s">
        <v>586</v>
      </c>
      <c r="J86" s="309">
        <v>20</v>
      </c>
      <c r="K86" s="297"/>
    </row>
    <row r="87" s="1" customFormat="1" ht="15" customHeight="1">
      <c r="B87" s="308"/>
      <c r="C87" s="283" t="s">
        <v>603</v>
      </c>
      <c r="D87" s="283"/>
      <c r="E87" s="283"/>
      <c r="F87" s="306" t="s">
        <v>590</v>
      </c>
      <c r="G87" s="307"/>
      <c r="H87" s="283" t="s">
        <v>604</v>
      </c>
      <c r="I87" s="283" t="s">
        <v>586</v>
      </c>
      <c r="J87" s="283">
        <v>50</v>
      </c>
      <c r="K87" s="297"/>
    </row>
    <row r="88" s="1" customFormat="1" ht="15" customHeight="1">
      <c r="B88" s="308"/>
      <c r="C88" s="283" t="s">
        <v>605</v>
      </c>
      <c r="D88" s="283"/>
      <c r="E88" s="283"/>
      <c r="F88" s="306" t="s">
        <v>590</v>
      </c>
      <c r="G88" s="307"/>
      <c r="H88" s="283" t="s">
        <v>606</v>
      </c>
      <c r="I88" s="283" t="s">
        <v>586</v>
      </c>
      <c r="J88" s="283">
        <v>20</v>
      </c>
      <c r="K88" s="297"/>
    </row>
    <row r="89" s="1" customFormat="1" ht="15" customHeight="1">
      <c r="B89" s="308"/>
      <c r="C89" s="283" t="s">
        <v>607</v>
      </c>
      <c r="D89" s="283"/>
      <c r="E89" s="283"/>
      <c r="F89" s="306" t="s">
        <v>590</v>
      </c>
      <c r="G89" s="307"/>
      <c r="H89" s="283" t="s">
        <v>608</v>
      </c>
      <c r="I89" s="283" t="s">
        <v>586</v>
      </c>
      <c r="J89" s="283">
        <v>20</v>
      </c>
      <c r="K89" s="297"/>
    </row>
    <row r="90" s="1" customFormat="1" ht="15" customHeight="1">
      <c r="B90" s="308"/>
      <c r="C90" s="283" t="s">
        <v>609</v>
      </c>
      <c r="D90" s="283"/>
      <c r="E90" s="283"/>
      <c r="F90" s="306" t="s">
        <v>590</v>
      </c>
      <c r="G90" s="307"/>
      <c r="H90" s="283" t="s">
        <v>610</v>
      </c>
      <c r="I90" s="283" t="s">
        <v>586</v>
      </c>
      <c r="J90" s="283">
        <v>50</v>
      </c>
      <c r="K90" s="297"/>
    </row>
    <row r="91" s="1" customFormat="1" ht="15" customHeight="1">
      <c r="B91" s="308"/>
      <c r="C91" s="283" t="s">
        <v>611</v>
      </c>
      <c r="D91" s="283"/>
      <c r="E91" s="283"/>
      <c r="F91" s="306" t="s">
        <v>590</v>
      </c>
      <c r="G91" s="307"/>
      <c r="H91" s="283" t="s">
        <v>611</v>
      </c>
      <c r="I91" s="283" t="s">
        <v>586</v>
      </c>
      <c r="J91" s="283">
        <v>50</v>
      </c>
      <c r="K91" s="297"/>
    </row>
    <row r="92" s="1" customFormat="1" ht="15" customHeight="1">
      <c r="B92" s="308"/>
      <c r="C92" s="283" t="s">
        <v>612</v>
      </c>
      <c r="D92" s="283"/>
      <c r="E92" s="283"/>
      <c r="F92" s="306" t="s">
        <v>590</v>
      </c>
      <c r="G92" s="307"/>
      <c r="H92" s="283" t="s">
        <v>613</v>
      </c>
      <c r="I92" s="283" t="s">
        <v>586</v>
      </c>
      <c r="J92" s="283">
        <v>255</v>
      </c>
      <c r="K92" s="297"/>
    </row>
    <row r="93" s="1" customFormat="1" ht="15" customHeight="1">
      <c r="B93" s="308"/>
      <c r="C93" s="283" t="s">
        <v>614</v>
      </c>
      <c r="D93" s="283"/>
      <c r="E93" s="283"/>
      <c r="F93" s="306" t="s">
        <v>584</v>
      </c>
      <c r="G93" s="307"/>
      <c r="H93" s="283" t="s">
        <v>615</v>
      </c>
      <c r="I93" s="283" t="s">
        <v>616</v>
      </c>
      <c r="J93" s="283"/>
      <c r="K93" s="297"/>
    </row>
    <row r="94" s="1" customFormat="1" ht="15" customHeight="1">
      <c r="B94" s="308"/>
      <c r="C94" s="283" t="s">
        <v>617</v>
      </c>
      <c r="D94" s="283"/>
      <c r="E94" s="283"/>
      <c r="F94" s="306" t="s">
        <v>584</v>
      </c>
      <c r="G94" s="307"/>
      <c r="H94" s="283" t="s">
        <v>618</v>
      </c>
      <c r="I94" s="283" t="s">
        <v>619</v>
      </c>
      <c r="J94" s="283"/>
      <c r="K94" s="297"/>
    </row>
    <row r="95" s="1" customFormat="1" ht="15" customHeight="1">
      <c r="B95" s="308"/>
      <c r="C95" s="283" t="s">
        <v>620</v>
      </c>
      <c r="D95" s="283"/>
      <c r="E95" s="283"/>
      <c r="F95" s="306" t="s">
        <v>584</v>
      </c>
      <c r="G95" s="307"/>
      <c r="H95" s="283" t="s">
        <v>620</v>
      </c>
      <c r="I95" s="283" t="s">
        <v>619</v>
      </c>
      <c r="J95" s="283"/>
      <c r="K95" s="297"/>
    </row>
    <row r="96" s="1" customFormat="1" ht="15" customHeight="1">
      <c r="B96" s="308"/>
      <c r="C96" s="283" t="s">
        <v>37</v>
      </c>
      <c r="D96" s="283"/>
      <c r="E96" s="283"/>
      <c r="F96" s="306" t="s">
        <v>584</v>
      </c>
      <c r="G96" s="307"/>
      <c r="H96" s="283" t="s">
        <v>621</v>
      </c>
      <c r="I96" s="283" t="s">
        <v>619</v>
      </c>
      <c r="J96" s="283"/>
      <c r="K96" s="297"/>
    </row>
    <row r="97" s="1" customFormat="1" ht="15" customHeight="1">
      <c r="B97" s="308"/>
      <c r="C97" s="283" t="s">
        <v>47</v>
      </c>
      <c r="D97" s="283"/>
      <c r="E97" s="283"/>
      <c r="F97" s="306" t="s">
        <v>584</v>
      </c>
      <c r="G97" s="307"/>
      <c r="H97" s="283" t="s">
        <v>622</v>
      </c>
      <c r="I97" s="283" t="s">
        <v>619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623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578</v>
      </c>
      <c r="D103" s="298"/>
      <c r="E103" s="298"/>
      <c r="F103" s="298" t="s">
        <v>579</v>
      </c>
      <c r="G103" s="299"/>
      <c r="H103" s="298" t="s">
        <v>53</v>
      </c>
      <c r="I103" s="298" t="s">
        <v>56</v>
      </c>
      <c r="J103" s="298" t="s">
        <v>580</v>
      </c>
      <c r="K103" s="297"/>
    </row>
    <row r="104" s="1" customFormat="1" ht="17.25" customHeight="1">
      <c r="B104" s="295"/>
      <c r="C104" s="300" t="s">
        <v>581</v>
      </c>
      <c r="D104" s="300"/>
      <c r="E104" s="300"/>
      <c r="F104" s="301" t="s">
        <v>582</v>
      </c>
      <c r="G104" s="302"/>
      <c r="H104" s="300"/>
      <c r="I104" s="300"/>
      <c r="J104" s="300" t="s">
        <v>583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52</v>
      </c>
      <c r="D106" s="305"/>
      <c r="E106" s="305"/>
      <c r="F106" s="306" t="s">
        <v>584</v>
      </c>
      <c r="G106" s="283"/>
      <c r="H106" s="283" t="s">
        <v>624</v>
      </c>
      <c r="I106" s="283" t="s">
        <v>586</v>
      </c>
      <c r="J106" s="283">
        <v>20</v>
      </c>
      <c r="K106" s="297"/>
    </row>
    <row r="107" s="1" customFormat="1" ht="15" customHeight="1">
      <c r="B107" s="295"/>
      <c r="C107" s="283" t="s">
        <v>587</v>
      </c>
      <c r="D107" s="283"/>
      <c r="E107" s="283"/>
      <c r="F107" s="306" t="s">
        <v>584</v>
      </c>
      <c r="G107" s="283"/>
      <c r="H107" s="283" t="s">
        <v>624</v>
      </c>
      <c r="I107" s="283" t="s">
        <v>586</v>
      </c>
      <c r="J107" s="283">
        <v>120</v>
      </c>
      <c r="K107" s="297"/>
    </row>
    <row r="108" s="1" customFormat="1" ht="15" customHeight="1">
      <c r="B108" s="308"/>
      <c r="C108" s="283" t="s">
        <v>589</v>
      </c>
      <c r="D108" s="283"/>
      <c r="E108" s="283"/>
      <c r="F108" s="306" t="s">
        <v>590</v>
      </c>
      <c r="G108" s="283"/>
      <c r="H108" s="283" t="s">
        <v>624</v>
      </c>
      <c r="I108" s="283" t="s">
        <v>586</v>
      </c>
      <c r="J108" s="283">
        <v>50</v>
      </c>
      <c r="K108" s="297"/>
    </row>
    <row r="109" s="1" customFormat="1" ht="15" customHeight="1">
      <c r="B109" s="308"/>
      <c r="C109" s="283" t="s">
        <v>592</v>
      </c>
      <c r="D109" s="283"/>
      <c r="E109" s="283"/>
      <c r="F109" s="306" t="s">
        <v>584</v>
      </c>
      <c r="G109" s="283"/>
      <c r="H109" s="283" t="s">
        <v>624</v>
      </c>
      <c r="I109" s="283" t="s">
        <v>594</v>
      </c>
      <c r="J109" s="283"/>
      <c r="K109" s="297"/>
    </row>
    <row r="110" s="1" customFormat="1" ht="15" customHeight="1">
      <c r="B110" s="308"/>
      <c r="C110" s="283" t="s">
        <v>603</v>
      </c>
      <c r="D110" s="283"/>
      <c r="E110" s="283"/>
      <c r="F110" s="306" t="s">
        <v>590</v>
      </c>
      <c r="G110" s="283"/>
      <c r="H110" s="283" t="s">
        <v>624</v>
      </c>
      <c r="I110" s="283" t="s">
        <v>586</v>
      </c>
      <c r="J110" s="283">
        <v>50</v>
      </c>
      <c r="K110" s="297"/>
    </row>
    <row r="111" s="1" customFormat="1" ht="15" customHeight="1">
      <c r="B111" s="308"/>
      <c r="C111" s="283" t="s">
        <v>611</v>
      </c>
      <c r="D111" s="283"/>
      <c r="E111" s="283"/>
      <c r="F111" s="306" t="s">
        <v>590</v>
      </c>
      <c r="G111" s="283"/>
      <c r="H111" s="283" t="s">
        <v>624</v>
      </c>
      <c r="I111" s="283" t="s">
        <v>586</v>
      </c>
      <c r="J111" s="283">
        <v>50</v>
      </c>
      <c r="K111" s="297"/>
    </row>
    <row r="112" s="1" customFormat="1" ht="15" customHeight="1">
      <c r="B112" s="308"/>
      <c r="C112" s="283" t="s">
        <v>609</v>
      </c>
      <c r="D112" s="283"/>
      <c r="E112" s="283"/>
      <c r="F112" s="306" t="s">
        <v>590</v>
      </c>
      <c r="G112" s="283"/>
      <c r="H112" s="283" t="s">
        <v>624</v>
      </c>
      <c r="I112" s="283" t="s">
        <v>586</v>
      </c>
      <c r="J112" s="283">
        <v>50</v>
      </c>
      <c r="K112" s="297"/>
    </row>
    <row r="113" s="1" customFormat="1" ht="15" customHeight="1">
      <c r="B113" s="308"/>
      <c r="C113" s="283" t="s">
        <v>52</v>
      </c>
      <c r="D113" s="283"/>
      <c r="E113" s="283"/>
      <c r="F113" s="306" t="s">
        <v>584</v>
      </c>
      <c r="G113" s="283"/>
      <c r="H113" s="283" t="s">
        <v>625</v>
      </c>
      <c r="I113" s="283" t="s">
        <v>586</v>
      </c>
      <c r="J113" s="283">
        <v>20</v>
      </c>
      <c r="K113" s="297"/>
    </row>
    <row r="114" s="1" customFormat="1" ht="15" customHeight="1">
      <c r="B114" s="308"/>
      <c r="C114" s="283" t="s">
        <v>626</v>
      </c>
      <c r="D114" s="283"/>
      <c r="E114" s="283"/>
      <c r="F114" s="306" t="s">
        <v>584</v>
      </c>
      <c r="G114" s="283"/>
      <c r="H114" s="283" t="s">
        <v>627</v>
      </c>
      <c r="I114" s="283" t="s">
        <v>586</v>
      </c>
      <c r="J114" s="283">
        <v>120</v>
      </c>
      <c r="K114" s="297"/>
    </row>
    <row r="115" s="1" customFormat="1" ht="15" customHeight="1">
      <c r="B115" s="308"/>
      <c r="C115" s="283" t="s">
        <v>37</v>
      </c>
      <c r="D115" s="283"/>
      <c r="E115" s="283"/>
      <c r="F115" s="306" t="s">
        <v>584</v>
      </c>
      <c r="G115" s="283"/>
      <c r="H115" s="283" t="s">
        <v>628</v>
      </c>
      <c r="I115" s="283" t="s">
        <v>619</v>
      </c>
      <c r="J115" s="283"/>
      <c r="K115" s="297"/>
    </row>
    <row r="116" s="1" customFormat="1" ht="15" customHeight="1">
      <c r="B116" s="308"/>
      <c r="C116" s="283" t="s">
        <v>47</v>
      </c>
      <c r="D116" s="283"/>
      <c r="E116" s="283"/>
      <c r="F116" s="306" t="s">
        <v>584</v>
      </c>
      <c r="G116" s="283"/>
      <c r="H116" s="283" t="s">
        <v>629</v>
      </c>
      <c r="I116" s="283" t="s">
        <v>619</v>
      </c>
      <c r="J116" s="283"/>
      <c r="K116" s="297"/>
    </row>
    <row r="117" s="1" customFormat="1" ht="15" customHeight="1">
      <c r="B117" s="308"/>
      <c r="C117" s="283" t="s">
        <v>56</v>
      </c>
      <c r="D117" s="283"/>
      <c r="E117" s="283"/>
      <c r="F117" s="306" t="s">
        <v>584</v>
      </c>
      <c r="G117" s="283"/>
      <c r="H117" s="283" t="s">
        <v>630</v>
      </c>
      <c r="I117" s="283" t="s">
        <v>631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632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578</v>
      </c>
      <c r="D123" s="298"/>
      <c r="E123" s="298"/>
      <c r="F123" s="298" t="s">
        <v>579</v>
      </c>
      <c r="G123" s="299"/>
      <c r="H123" s="298" t="s">
        <v>53</v>
      </c>
      <c r="I123" s="298" t="s">
        <v>56</v>
      </c>
      <c r="J123" s="298" t="s">
        <v>580</v>
      </c>
      <c r="K123" s="327"/>
    </row>
    <row r="124" s="1" customFormat="1" ht="17.25" customHeight="1">
      <c r="B124" s="326"/>
      <c r="C124" s="300" t="s">
        <v>581</v>
      </c>
      <c r="D124" s="300"/>
      <c r="E124" s="300"/>
      <c r="F124" s="301" t="s">
        <v>582</v>
      </c>
      <c r="G124" s="302"/>
      <c r="H124" s="300"/>
      <c r="I124" s="300"/>
      <c r="J124" s="300" t="s">
        <v>583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587</v>
      </c>
      <c r="D126" s="305"/>
      <c r="E126" s="305"/>
      <c r="F126" s="306" t="s">
        <v>584</v>
      </c>
      <c r="G126" s="283"/>
      <c r="H126" s="283" t="s">
        <v>624</v>
      </c>
      <c r="I126" s="283" t="s">
        <v>586</v>
      </c>
      <c r="J126" s="283">
        <v>120</v>
      </c>
      <c r="K126" s="331"/>
    </row>
    <row r="127" s="1" customFormat="1" ht="15" customHeight="1">
      <c r="B127" s="328"/>
      <c r="C127" s="283" t="s">
        <v>633</v>
      </c>
      <c r="D127" s="283"/>
      <c r="E127" s="283"/>
      <c r="F127" s="306" t="s">
        <v>584</v>
      </c>
      <c r="G127" s="283"/>
      <c r="H127" s="283" t="s">
        <v>634</v>
      </c>
      <c r="I127" s="283" t="s">
        <v>586</v>
      </c>
      <c r="J127" s="283" t="s">
        <v>635</v>
      </c>
      <c r="K127" s="331"/>
    </row>
    <row r="128" s="1" customFormat="1" ht="15" customHeight="1">
      <c r="B128" s="328"/>
      <c r="C128" s="283" t="s">
        <v>532</v>
      </c>
      <c r="D128" s="283"/>
      <c r="E128" s="283"/>
      <c r="F128" s="306" t="s">
        <v>584</v>
      </c>
      <c r="G128" s="283"/>
      <c r="H128" s="283" t="s">
        <v>636</v>
      </c>
      <c r="I128" s="283" t="s">
        <v>586</v>
      </c>
      <c r="J128" s="283" t="s">
        <v>635</v>
      </c>
      <c r="K128" s="331"/>
    </row>
    <row r="129" s="1" customFormat="1" ht="15" customHeight="1">
      <c r="B129" s="328"/>
      <c r="C129" s="283" t="s">
        <v>595</v>
      </c>
      <c r="D129" s="283"/>
      <c r="E129" s="283"/>
      <c r="F129" s="306" t="s">
        <v>590</v>
      </c>
      <c r="G129" s="283"/>
      <c r="H129" s="283" t="s">
        <v>596</v>
      </c>
      <c r="I129" s="283" t="s">
        <v>586</v>
      </c>
      <c r="J129" s="283">
        <v>15</v>
      </c>
      <c r="K129" s="331"/>
    </row>
    <row r="130" s="1" customFormat="1" ht="15" customHeight="1">
      <c r="B130" s="328"/>
      <c r="C130" s="309" t="s">
        <v>597</v>
      </c>
      <c r="D130" s="309"/>
      <c r="E130" s="309"/>
      <c r="F130" s="310" t="s">
        <v>590</v>
      </c>
      <c r="G130" s="309"/>
      <c r="H130" s="309" t="s">
        <v>598</v>
      </c>
      <c r="I130" s="309" t="s">
        <v>586</v>
      </c>
      <c r="J130" s="309">
        <v>15</v>
      </c>
      <c r="K130" s="331"/>
    </row>
    <row r="131" s="1" customFormat="1" ht="15" customHeight="1">
      <c r="B131" s="328"/>
      <c r="C131" s="309" t="s">
        <v>599</v>
      </c>
      <c r="D131" s="309"/>
      <c r="E131" s="309"/>
      <c r="F131" s="310" t="s">
        <v>590</v>
      </c>
      <c r="G131" s="309"/>
      <c r="H131" s="309" t="s">
        <v>600</v>
      </c>
      <c r="I131" s="309" t="s">
        <v>586</v>
      </c>
      <c r="J131" s="309">
        <v>20</v>
      </c>
      <c r="K131" s="331"/>
    </row>
    <row r="132" s="1" customFormat="1" ht="15" customHeight="1">
      <c r="B132" s="328"/>
      <c r="C132" s="309" t="s">
        <v>601</v>
      </c>
      <c r="D132" s="309"/>
      <c r="E132" s="309"/>
      <c r="F132" s="310" t="s">
        <v>590</v>
      </c>
      <c r="G132" s="309"/>
      <c r="H132" s="309" t="s">
        <v>602</v>
      </c>
      <c r="I132" s="309" t="s">
        <v>586</v>
      </c>
      <c r="J132" s="309">
        <v>20</v>
      </c>
      <c r="K132" s="331"/>
    </row>
    <row r="133" s="1" customFormat="1" ht="15" customHeight="1">
      <c r="B133" s="328"/>
      <c r="C133" s="283" t="s">
        <v>589</v>
      </c>
      <c r="D133" s="283"/>
      <c r="E133" s="283"/>
      <c r="F133" s="306" t="s">
        <v>590</v>
      </c>
      <c r="G133" s="283"/>
      <c r="H133" s="283" t="s">
        <v>624</v>
      </c>
      <c r="I133" s="283" t="s">
        <v>586</v>
      </c>
      <c r="J133" s="283">
        <v>50</v>
      </c>
      <c r="K133" s="331"/>
    </row>
    <row r="134" s="1" customFormat="1" ht="15" customHeight="1">
      <c r="B134" s="328"/>
      <c r="C134" s="283" t="s">
        <v>603</v>
      </c>
      <c r="D134" s="283"/>
      <c r="E134" s="283"/>
      <c r="F134" s="306" t="s">
        <v>590</v>
      </c>
      <c r="G134" s="283"/>
      <c r="H134" s="283" t="s">
        <v>624</v>
      </c>
      <c r="I134" s="283" t="s">
        <v>586</v>
      </c>
      <c r="J134" s="283">
        <v>50</v>
      </c>
      <c r="K134" s="331"/>
    </row>
    <row r="135" s="1" customFormat="1" ht="15" customHeight="1">
      <c r="B135" s="328"/>
      <c r="C135" s="283" t="s">
        <v>609</v>
      </c>
      <c r="D135" s="283"/>
      <c r="E135" s="283"/>
      <c r="F135" s="306" t="s">
        <v>590</v>
      </c>
      <c r="G135" s="283"/>
      <c r="H135" s="283" t="s">
        <v>624</v>
      </c>
      <c r="I135" s="283" t="s">
        <v>586</v>
      </c>
      <c r="J135" s="283">
        <v>50</v>
      </c>
      <c r="K135" s="331"/>
    </row>
    <row r="136" s="1" customFormat="1" ht="15" customHeight="1">
      <c r="B136" s="328"/>
      <c r="C136" s="283" t="s">
        <v>611</v>
      </c>
      <c r="D136" s="283"/>
      <c r="E136" s="283"/>
      <c r="F136" s="306" t="s">
        <v>590</v>
      </c>
      <c r="G136" s="283"/>
      <c r="H136" s="283" t="s">
        <v>624</v>
      </c>
      <c r="I136" s="283" t="s">
        <v>586</v>
      </c>
      <c r="J136" s="283">
        <v>50</v>
      </c>
      <c r="K136" s="331"/>
    </row>
    <row r="137" s="1" customFormat="1" ht="15" customHeight="1">
      <c r="B137" s="328"/>
      <c r="C137" s="283" t="s">
        <v>612</v>
      </c>
      <c r="D137" s="283"/>
      <c r="E137" s="283"/>
      <c r="F137" s="306" t="s">
        <v>590</v>
      </c>
      <c r="G137" s="283"/>
      <c r="H137" s="283" t="s">
        <v>637</v>
      </c>
      <c r="I137" s="283" t="s">
        <v>586</v>
      </c>
      <c r="J137" s="283">
        <v>255</v>
      </c>
      <c r="K137" s="331"/>
    </row>
    <row r="138" s="1" customFormat="1" ht="15" customHeight="1">
      <c r="B138" s="328"/>
      <c r="C138" s="283" t="s">
        <v>614</v>
      </c>
      <c r="D138" s="283"/>
      <c r="E138" s="283"/>
      <c r="F138" s="306" t="s">
        <v>584</v>
      </c>
      <c r="G138" s="283"/>
      <c r="H138" s="283" t="s">
        <v>638</v>
      </c>
      <c r="I138" s="283" t="s">
        <v>616</v>
      </c>
      <c r="J138" s="283"/>
      <c r="K138" s="331"/>
    </row>
    <row r="139" s="1" customFormat="1" ht="15" customHeight="1">
      <c r="B139" s="328"/>
      <c r="C139" s="283" t="s">
        <v>617</v>
      </c>
      <c r="D139" s="283"/>
      <c r="E139" s="283"/>
      <c r="F139" s="306" t="s">
        <v>584</v>
      </c>
      <c r="G139" s="283"/>
      <c r="H139" s="283" t="s">
        <v>639</v>
      </c>
      <c r="I139" s="283" t="s">
        <v>619</v>
      </c>
      <c r="J139" s="283"/>
      <c r="K139" s="331"/>
    </row>
    <row r="140" s="1" customFormat="1" ht="15" customHeight="1">
      <c r="B140" s="328"/>
      <c r="C140" s="283" t="s">
        <v>620</v>
      </c>
      <c r="D140" s="283"/>
      <c r="E140" s="283"/>
      <c r="F140" s="306" t="s">
        <v>584</v>
      </c>
      <c r="G140" s="283"/>
      <c r="H140" s="283" t="s">
        <v>620</v>
      </c>
      <c r="I140" s="283" t="s">
        <v>619</v>
      </c>
      <c r="J140" s="283"/>
      <c r="K140" s="331"/>
    </row>
    <row r="141" s="1" customFormat="1" ht="15" customHeight="1">
      <c r="B141" s="328"/>
      <c r="C141" s="283" t="s">
        <v>37</v>
      </c>
      <c r="D141" s="283"/>
      <c r="E141" s="283"/>
      <c r="F141" s="306" t="s">
        <v>584</v>
      </c>
      <c r="G141" s="283"/>
      <c r="H141" s="283" t="s">
        <v>640</v>
      </c>
      <c r="I141" s="283" t="s">
        <v>619</v>
      </c>
      <c r="J141" s="283"/>
      <c r="K141" s="331"/>
    </row>
    <row r="142" s="1" customFormat="1" ht="15" customHeight="1">
      <c r="B142" s="328"/>
      <c r="C142" s="283" t="s">
        <v>641</v>
      </c>
      <c r="D142" s="283"/>
      <c r="E142" s="283"/>
      <c r="F142" s="306" t="s">
        <v>584</v>
      </c>
      <c r="G142" s="283"/>
      <c r="H142" s="283" t="s">
        <v>642</v>
      </c>
      <c r="I142" s="283" t="s">
        <v>619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643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578</v>
      </c>
      <c r="D148" s="298"/>
      <c r="E148" s="298"/>
      <c r="F148" s="298" t="s">
        <v>579</v>
      </c>
      <c r="G148" s="299"/>
      <c r="H148" s="298" t="s">
        <v>53</v>
      </c>
      <c r="I148" s="298" t="s">
        <v>56</v>
      </c>
      <c r="J148" s="298" t="s">
        <v>580</v>
      </c>
      <c r="K148" s="297"/>
    </row>
    <row r="149" s="1" customFormat="1" ht="17.25" customHeight="1">
      <c r="B149" s="295"/>
      <c r="C149" s="300" t="s">
        <v>581</v>
      </c>
      <c r="D149" s="300"/>
      <c r="E149" s="300"/>
      <c r="F149" s="301" t="s">
        <v>582</v>
      </c>
      <c r="G149" s="302"/>
      <c r="H149" s="300"/>
      <c r="I149" s="300"/>
      <c r="J149" s="300" t="s">
        <v>583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587</v>
      </c>
      <c r="D151" s="283"/>
      <c r="E151" s="283"/>
      <c r="F151" s="336" t="s">
        <v>584</v>
      </c>
      <c r="G151" s="283"/>
      <c r="H151" s="335" t="s">
        <v>624</v>
      </c>
      <c r="I151" s="335" t="s">
        <v>586</v>
      </c>
      <c r="J151" s="335">
        <v>120</v>
      </c>
      <c r="K151" s="331"/>
    </row>
    <row r="152" s="1" customFormat="1" ht="15" customHeight="1">
      <c r="B152" s="308"/>
      <c r="C152" s="335" t="s">
        <v>633</v>
      </c>
      <c r="D152" s="283"/>
      <c r="E152" s="283"/>
      <c r="F152" s="336" t="s">
        <v>584</v>
      </c>
      <c r="G152" s="283"/>
      <c r="H152" s="335" t="s">
        <v>644</v>
      </c>
      <c r="I152" s="335" t="s">
        <v>586</v>
      </c>
      <c r="J152" s="335" t="s">
        <v>635</v>
      </c>
      <c r="K152" s="331"/>
    </row>
    <row r="153" s="1" customFormat="1" ht="15" customHeight="1">
      <c r="B153" s="308"/>
      <c r="C153" s="335" t="s">
        <v>532</v>
      </c>
      <c r="D153" s="283"/>
      <c r="E153" s="283"/>
      <c r="F153" s="336" t="s">
        <v>584</v>
      </c>
      <c r="G153" s="283"/>
      <c r="H153" s="335" t="s">
        <v>645</v>
      </c>
      <c r="I153" s="335" t="s">
        <v>586</v>
      </c>
      <c r="J153" s="335" t="s">
        <v>635</v>
      </c>
      <c r="K153" s="331"/>
    </row>
    <row r="154" s="1" customFormat="1" ht="15" customHeight="1">
      <c r="B154" s="308"/>
      <c r="C154" s="335" t="s">
        <v>589</v>
      </c>
      <c r="D154" s="283"/>
      <c r="E154" s="283"/>
      <c r="F154" s="336" t="s">
        <v>590</v>
      </c>
      <c r="G154" s="283"/>
      <c r="H154" s="335" t="s">
        <v>624</v>
      </c>
      <c r="I154" s="335" t="s">
        <v>586</v>
      </c>
      <c r="J154" s="335">
        <v>50</v>
      </c>
      <c r="K154" s="331"/>
    </row>
    <row r="155" s="1" customFormat="1" ht="15" customHeight="1">
      <c r="B155" s="308"/>
      <c r="C155" s="335" t="s">
        <v>592</v>
      </c>
      <c r="D155" s="283"/>
      <c r="E155" s="283"/>
      <c r="F155" s="336" t="s">
        <v>584</v>
      </c>
      <c r="G155" s="283"/>
      <c r="H155" s="335" t="s">
        <v>624</v>
      </c>
      <c r="I155" s="335" t="s">
        <v>594</v>
      </c>
      <c r="J155" s="335"/>
      <c r="K155" s="331"/>
    </row>
    <row r="156" s="1" customFormat="1" ht="15" customHeight="1">
      <c r="B156" s="308"/>
      <c r="C156" s="335" t="s">
        <v>603</v>
      </c>
      <c r="D156" s="283"/>
      <c r="E156" s="283"/>
      <c r="F156" s="336" t="s">
        <v>590</v>
      </c>
      <c r="G156" s="283"/>
      <c r="H156" s="335" t="s">
        <v>624</v>
      </c>
      <c r="I156" s="335" t="s">
        <v>586</v>
      </c>
      <c r="J156" s="335">
        <v>50</v>
      </c>
      <c r="K156" s="331"/>
    </row>
    <row r="157" s="1" customFormat="1" ht="15" customHeight="1">
      <c r="B157" s="308"/>
      <c r="C157" s="335" t="s">
        <v>611</v>
      </c>
      <c r="D157" s="283"/>
      <c r="E157" s="283"/>
      <c r="F157" s="336" t="s">
        <v>590</v>
      </c>
      <c r="G157" s="283"/>
      <c r="H157" s="335" t="s">
        <v>624</v>
      </c>
      <c r="I157" s="335" t="s">
        <v>586</v>
      </c>
      <c r="J157" s="335">
        <v>50</v>
      </c>
      <c r="K157" s="331"/>
    </row>
    <row r="158" s="1" customFormat="1" ht="15" customHeight="1">
      <c r="B158" s="308"/>
      <c r="C158" s="335" t="s">
        <v>609</v>
      </c>
      <c r="D158" s="283"/>
      <c r="E158" s="283"/>
      <c r="F158" s="336" t="s">
        <v>590</v>
      </c>
      <c r="G158" s="283"/>
      <c r="H158" s="335" t="s">
        <v>624</v>
      </c>
      <c r="I158" s="335" t="s">
        <v>586</v>
      </c>
      <c r="J158" s="335">
        <v>50</v>
      </c>
      <c r="K158" s="331"/>
    </row>
    <row r="159" s="1" customFormat="1" ht="15" customHeight="1">
      <c r="B159" s="308"/>
      <c r="C159" s="335" t="s">
        <v>96</v>
      </c>
      <c r="D159" s="283"/>
      <c r="E159" s="283"/>
      <c r="F159" s="336" t="s">
        <v>584</v>
      </c>
      <c r="G159" s="283"/>
      <c r="H159" s="335" t="s">
        <v>646</v>
      </c>
      <c r="I159" s="335" t="s">
        <v>586</v>
      </c>
      <c r="J159" s="335" t="s">
        <v>647</v>
      </c>
      <c r="K159" s="331"/>
    </row>
    <row r="160" s="1" customFormat="1" ht="15" customHeight="1">
      <c r="B160" s="308"/>
      <c r="C160" s="335" t="s">
        <v>648</v>
      </c>
      <c r="D160" s="283"/>
      <c r="E160" s="283"/>
      <c r="F160" s="336" t="s">
        <v>584</v>
      </c>
      <c r="G160" s="283"/>
      <c r="H160" s="335" t="s">
        <v>649</v>
      </c>
      <c r="I160" s="335" t="s">
        <v>619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650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578</v>
      </c>
      <c r="D166" s="298"/>
      <c r="E166" s="298"/>
      <c r="F166" s="298" t="s">
        <v>579</v>
      </c>
      <c r="G166" s="340"/>
      <c r="H166" s="341" t="s">
        <v>53</v>
      </c>
      <c r="I166" s="341" t="s">
        <v>56</v>
      </c>
      <c r="J166" s="298" t="s">
        <v>580</v>
      </c>
      <c r="K166" s="275"/>
    </row>
    <row r="167" s="1" customFormat="1" ht="17.25" customHeight="1">
      <c r="B167" s="276"/>
      <c r="C167" s="300" t="s">
        <v>581</v>
      </c>
      <c r="D167" s="300"/>
      <c r="E167" s="300"/>
      <c r="F167" s="301" t="s">
        <v>582</v>
      </c>
      <c r="G167" s="342"/>
      <c r="H167" s="343"/>
      <c r="I167" s="343"/>
      <c r="J167" s="300" t="s">
        <v>583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587</v>
      </c>
      <c r="D169" s="283"/>
      <c r="E169" s="283"/>
      <c r="F169" s="306" t="s">
        <v>584</v>
      </c>
      <c r="G169" s="283"/>
      <c r="H169" s="283" t="s">
        <v>624</v>
      </c>
      <c r="I169" s="283" t="s">
        <v>586</v>
      </c>
      <c r="J169" s="283">
        <v>120</v>
      </c>
      <c r="K169" s="331"/>
    </row>
    <row r="170" s="1" customFormat="1" ht="15" customHeight="1">
      <c r="B170" s="308"/>
      <c r="C170" s="283" t="s">
        <v>633</v>
      </c>
      <c r="D170" s="283"/>
      <c r="E170" s="283"/>
      <c r="F170" s="306" t="s">
        <v>584</v>
      </c>
      <c r="G170" s="283"/>
      <c r="H170" s="283" t="s">
        <v>634</v>
      </c>
      <c r="I170" s="283" t="s">
        <v>586</v>
      </c>
      <c r="J170" s="283" t="s">
        <v>635</v>
      </c>
      <c r="K170" s="331"/>
    </row>
    <row r="171" s="1" customFormat="1" ht="15" customHeight="1">
      <c r="B171" s="308"/>
      <c r="C171" s="283" t="s">
        <v>532</v>
      </c>
      <c r="D171" s="283"/>
      <c r="E171" s="283"/>
      <c r="F171" s="306" t="s">
        <v>584</v>
      </c>
      <c r="G171" s="283"/>
      <c r="H171" s="283" t="s">
        <v>651</v>
      </c>
      <c r="I171" s="283" t="s">
        <v>586</v>
      </c>
      <c r="J171" s="283" t="s">
        <v>635</v>
      </c>
      <c r="K171" s="331"/>
    </row>
    <row r="172" s="1" customFormat="1" ht="15" customHeight="1">
      <c r="B172" s="308"/>
      <c r="C172" s="283" t="s">
        <v>589</v>
      </c>
      <c r="D172" s="283"/>
      <c r="E172" s="283"/>
      <c r="F172" s="306" t="s">
        <v>590</v>
      </c>
      <c r="G172" s="283"/>
      <c r="H172" s="283" t="s">
        <v>651</v>
      </c>
      <c r="I172" s="283" t="s">
        <v>586</v>
      </c>
      <c r="J172" s="283">
        <v>50</v>
      </c>
      <c r="K172" s="331"/>
    </row>
    <row r="173" s="1" customFormat="1" ht="15" customHeight="1">
      <c r="B173" s="308"/>
      <c r="C173" s="283" t="s">
        <v>592</v>
      </c>
      <c r="D173" s="283"/>
      <c r="E173" s="283"/>
      <c r="F173" s="306" t="s">
        <v>584</v>
      </c>
      <c r="G173" s="283"/>
      <c r="H173" s="283" t="s">
        <v>651</v>
      </c>
      <c r="I173" s="283" t="s">
        <v>594</v>
      </c>
      <c r="J173" s="283"/>
      <c r="K173" s="331"/>
    </row>
    <row r="174" s="1" customFormat="1" ht="15" customHeight="1">
      <c r="B174" s="308"/>
      <c r="C174" s="283" t="s">
        <v>603</v>
      </c>
      <c r="D174" s="283"/>
      <c r="E174" s="283"/>
      <c r="F174" s="306" t="s">
        <v>590</v>
      </c>
      <c r="G174" s="283"/>
      <c r="H174" s="283" t="s">
        <v>651</v>
      </c>
      <c r="I174" s="283" t="s">
        <v>586</v>
      </c>
      <c r="J174" s="283">
        <v>50</v>
      </c>
      <c r="K174" s="331"/>
    </row>
    <row r="175" s="1" customFormat="1" ht="15" customHeight="1">
      <c r="B175" s="308"/>
      <c r="C175" s="283" t="s">
        <v>611</v>
      </c>
      <c r="D175" s="283"/>
      <c r="E175" s="283"/>
      <c r="F175" s="306" t="s">
        <v>590</v>
      </c>
      <c r="G175" s="283"/>
      <c r="H175" s="283" t="s">
        <v>651</v>
      </c>
      <c r="I175" s="283" t="s">
        <v>586</v>
      </c>
      <c r="J175" s="283">
        <v>50</v>
      </c>
      <c r="K175" s="331"/>
    </row>
    <row r="176" s="1" customFormat="1" ht="15" customHeight="1">
      <c r="B176" s="308"/>
      <c r="C176" s="283" t="s">
        <v>609</v>
      </c>
      <c r="D176" s="283"/>
      <c r="E176" s="283"/>
      <c r="F176" s="306" t="s">
        <v>590</v>
      </c>
      <c r="G176" s="283"/>
      <c r="H176" s="283" t="s">
        <v>651</v>
      </c>
      <c r="I176" s="283" t="s">
        <v>586</v>
      </c>
      <c r="J176" s="283">
        <v>50</v>
      </c>
      <c r="K176" s="331"/>
    </row>
    <row r="177" s="1" customFormat="1" ht="15" customHeight="1">
      <c r="B177" s="308"/>
      <c r="C177" s="283" t="s">
        <v>109</v>
      </c>
      <c r="D177" s="283"/>
      <c r="E177" s="283"/>
      <c r="F177" s="306" t="s">
        <v>584</v>
      </c>
      <c r="G177" s="283"/>
      <c r="H177" s="283" t="s">
        <v>652</v>
      </c>
      <c r="I177" s="283" t="s">
        <v>653</v>
      </c>
      <c r="J177" s="283"/>
      <c r="K177" s="331"/>
    </row>
    <row r="178" s="1" customFormat="1" ht="15" customHeight="1">
      <c r="B178" s="308"/>
      <c r="C178" s="283" t="s">
        <v>56</v>
      </c>
      <c r="D178" s="283"/>
      <c r="E178" s="283"/>
      <c r="F178" s="306" t="s">
        <v>584</v>
      </c>
      <c r="G178" s="283"/>
      <c r="H178" s="283" t="s">
        <v>654</v>
      </c>
      <c r="I178" s="283" t="s">
        <v>655</v>
      </c>
      <c r="J178" s="283">
        <v>1</v>
      </c>
      <c r="K178" s="331"/>
    </row>
    <row r="179" s="1" customFormat="1" ht="15" customHeight="1">
      <c r="B179" s="308"/>
      <c r="C179" s="283" t="s">
        <v>52</v>
      </c>
      <c r="D179" s="283"/>
      <c r="E179" s="283"/>
      <c r="F179" s="306" t="s">
        <v>584</v>
      </c>
      <c r="G179" s="283"/>
      <c r="H179" s="283" t="s">
        <v>656</v>
      </c>
      <c r="I179" s="283" t="s">
        <v>586</v>
      </c>
      <c r="J179" s="283">
        <v>20</v>
      </c>
      <c r="K179" s="331"/>
    </row>
    <row r="180" s="1" customFormat="1" ht="15" customHeight="1">
      <c r="B180" s="308"/>
      <c r="C180" s="283" t="s">
        <v>53</v>
      </c>
      <c r="D180" s="283"/>
      <c r="E180" s="283"/>
      <c r="F180" s="306" t="s">
        <v>584</v>
      </c>
      <c r="G180" s="283"/>
      <c r="H180" s="283" t="s">
        <v>657</v>
      </c>
      <c r="I180" s="283" t="s">
        <v>586</v>
      </c>
      <c r="J180" s="283">
        <v>255</v>
      </c>
      <c r="K180" s="331"/>
    </row>
    <row r="181" s="1" customFormat="1" ht="15" customHeight="1">
      <c r="B181" s="308"/>
      <c r="C181" s="283" t="s">
        <v>110</v>
      </c>
      <c r="D181" s="283"/>
      <c r="E181" s="283"/>
      <c r="F181" s="306" t="s">
        <v>584</v>
      </c>
      <c r="G181" s="283"/>
      <c r="H181" s="283" t="s">
        <v>548</v>
      </c>
      <c r="I181" s="283" t="s">
        <v>586</v>
      </c>
      <c r="J181" s="283">
        <v>10</v>
      </c>
      <c r="K181" s="331"/>
    </row>
    <row r="182" s="1" customFormat="1" ht="15" customHeight="1">
      <c r="B182" s="308"/>
      <c r="C182" s="283" t="s">
        <v>111</v>
      </c>
      <c r="D182" s="283"/>
      <c r="E182" s="283"/>
      <c r="F182" s="306" t="s">
        <v>584</v>
      </c>
      <c r="G182" s="283"/>
      <c r="H182" s="283" t="s">
        <v>658</v>
      </c>
      <c r="I182" s="283" t="s">
        <v>619</v>
      </c>
      <c r="J182" s="283"/>
      <c r="K182" s="331"/>
    </row>
    <row r="183" s="1" customFormat="1" ht="15" customHeight="1">
      <c r="B183" s="308"/>
      <c r="C183" s="283" t="s">
        <v>659</v>
      </c>
      <c r="D183" s="283"/>
      <c r="E183" s="283"/>
      <c r="F183" s="306" t="s">
        <v>584</v>
      </c>
      <c r="G183" s="283"/>
      <c r="H183" s="283" t="s">
        <v>660</v>
      </c>
      <c r="I183" s="283" t="s">
        <v>619</v>
      </c>
      <c r="J183" s="283"/>
      <c r="K183" s="331"/>
    </row>
    <row r="184" s="1" customFormat="1" ht="15" customHeight="1">
      <c r="B184" s="308"/>
      <c r="C184" s="283" t="s">
        <v>648</v>
      </c>
      <c r="D184" s="283"/>
      <c r="E184" s="283"/>
      <c r="F184" s="306" t="s">
        <v>584</v>
      </c>
      <c r="G184" s="283"/>
      <c r="H184" s="283" t="s">
        <v>661</v>
      </c>
      <c r="I184" s="283" t="s">
        <v>619</v>
      </c>
      <c r="J184" s="283"/>
      <c r="K184" s="331"/>
    </row>
    <row r="185" s="1" customFormat="1" ht="15" customHeight="1">
      <c r="B185" s="308"/>
      <c r="C185" s="283" t="s">
        <v>113</v>
      </c>
      <c r="D185" s="283"/>
      <c r="E185" s="283"/>
      <c r="F185" s="306" t="s">
        <v>590</v>
      </c>
      <c r="G185" s="283"/>
      <c r="H185" s="283" t="s">
        <v>662</v>
      </c>
      <c r="I185" s="283" t="s">
        <v>586</v>
      </c>
      <c r="J185" s="283">
        <v>50</v>
      </c>
      <c r="K185" s="331"/>
    </row>
    <row r="186" s="1" customFormat="1" ht="15" customHeight="1">
      <c r="B186" s="308"/>
      <c r="C186" s="283" t="s">
        <v>663</v>
      </c>
      <c r="D186" s="283"/>
      <c r="E186" s="283"/>
      <c r="F186" s="306" t="s">
        <v>590</v>
      </c>
      <c r="G186" s="283"/>
      <c r="H186" s="283" t="s">
        <v>664</v>
      </c>
      <c r="I186" s="283" t="s">
        <v>665</v>
      </c>
      <c r="J186" s="283"/>
      <c r="K186" s="331"/>
    </row>
    <row r="187" s="1" customFormat="1" ht="15" customHeight="1">
      <c r="B187" s="308"/>
      <c r="C187" s="283" t="s">
        <v>666</v>
      </c>
      <c r="D187" s="283"/>
      <c r="E187" s="283"/>
      <c r="F187" s="306" t="s">
        <v>590</v>
      </c>
      <c r="G187" s="283"/>
      <c r="H187" s="283" t="s">
        <v>667</v>
      </c>
      <c r="I187" s="283" t="s">
        <v>665</v>
      </c>
      <c r="J187" s="283"/>
      <c r="K187" s="331"/>
    </row>
    <row r="188" s="1" customFormat="1" ht="15" customHeight="1">
      <c r="B188" s="308"/>
      <c r="C188" s="283" t="s">
        <v>668</v>
      </c>
      <c r="D188" s="283"/>
      <c r="E188" s="283"/>
      <c r="F188" s="306" t="s">
        <v>590</v>
      </c>
      <c r="G188" s="283"/>
      <c r="H188" s="283" t="s">
        <v>669</v>
      </c>
      <c r="I188" s="283" t="s">
        <v>665</v>
      </c>
      <c r="J188" s="283"/>
      <c r="K188" s="331"/>
    </row>
    <row r="189" s="1" customFormat="1" ht="15" customHeight="1">
      <c r="B189" s="308"/>
      <c r="C189" s="344" t="s">
        <v>670</v>
      </c>
      <c r="D189" s="283"/>
      <c r="E189" s="283"/>
      <c r="F189" s="306" t="s">
        <v>590</v>
      </c>
      <c r="G189" s="283"/>
      <c r="H189" s="283" t="s">
        <v>671</v>
      </c>
      <c r="I189" s="283" t="s">
        <v>672</v>
      </c>
      <c r="J189" s="345" t="s">
        <v>673</v>
      </c>
      <c r="K189" s="331"/>
    </row>
    <row r="190" s="1" customFormat="1" ht="15" customHeight="1">
      <c r="B190" s="308"/>
      <c r="C190" s="344" t="s">
        <v>41</v>
      </c>
      <c r="D190" s="283"/>
      <c r="E190" s="283"/>
      <c r="F190" s="306" t="s">
        <v>584</v>
      </c>
      <c r="G190" s="283"/>
      <c r="H190" s="280" t="s">
        <v>674</v>
      </c>
      <c r="I190" s="283" t="s">
        <v>675</v>
      </c>
      <c r="J190" s="283"/>
      <c r="K190" s="331"/>
    </row>
    <row r="191" s="1" customFormat="1" ht="15" customHeight="1">
      <c r="B191" s="308"/>
      <c r="C191" s="344" t="s">
        <v>676</v>
      </c>
      <c r="D191" s="283"/>
      <c r="E191" s="283"/>
      <c r="F191" s="306" t="s">
        <v>584</v>
      </c>
      <c r="G191" s="283"/>
      <c r="H191" s="283" t="s">
        <v>677</v>
      </c>
      <c r="I191" s="283" t="s">
        <v>619</v>
      </c>
      <c r="J191" s="283"/>
      <c r="K191" s="331"/>
    </row>
    <row r="192" s="1" customFormat="1" ht="15" customHeight="1">
      <c r="B192" s="308"/>
      <c r="C192" s="344" t="s">
        <v>678</v>
      </c>
      <c r="D192" s="283"/>
      <c r="E192" s="283"/>
      <c r="F192" s="306" t="s">
        <v>584</v>
      </c>
      <c r="G192" s="283"/>
      <c r="H192" s="283" t="s">
        <v>679</v>
      </c>
      <c r="I192" s="283" t="s">
        <v>619</v>
      </c>
      <c r="J192" s="283"/>
      <c r="K192" s="331"/>
    </row>
    <row r="193" s="1" customFormat="1" ht="15" customHeight="1">
      <c r="B193" s="308"/>
      <c r="C193" s="344" t="s">
        <v>680</v>
      </c>
      <c r="D193" s="283"/>
      <c r="E193" s="283"/>
      <c r="F193" s="306" t="s">
        <v>590</v>
      </c>
      <c r="G193" s="283"/>
      <c r="H193" s="283" t="s">
        <v>681</v>
      </c>
      <c r="I193" s="283" t="s">
        <v>619</v>
      </c>
      <c r="J193" s="283"/>
      <c r="K193" s="331"/>
    </row>
    <row r="194" s="1" customFormat="1" ht="15" customHeight="1">
      <c r="B194" s="337"/>
      <c r="C194" s="346"/>
      <c r="D194" s="317"/>
      <c r="E194" s="317"/>
      <c r="F194" s="317"/>
      <c r="G194" s="317"/>
      <c r="H194" s="317"/>
      <c r="I194" s="317"/>
      <c r="J194" s="317"/>
      <c r="K194" s="338"/>
    </row>
    <row r="195" s="1" customFormat="1" ht="18.75" customHeight="1">
      <c r="B195" s="319"/>
      <c r="C195" s="329"/>
      <c r="D195" s="329"/>
      <c r="E195" s="329"/>
      <c r="F195" s="339"/>
      <c r="G195" s="329"/>
      <c r="H195" s="329"/>
      <c r="I195" s="329"/>
      <c r="J195" s="329"/>
      <c r="K195" s="319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="1" customFormat="1" ht="13.5">
      <c r="B198" s="270"/>
      <c r="C198" s="271"/>
      <c r="D198" s="271"/>
      <c r="E198" s="271"/>
      <c r="F198" s="271"/>
      <c r="G198" s="271"/>
      <c r="H198" s="271"/>
      <c r="I198" s="271"/>
      <c r="J198" s="271"/>
      <c r="K198" s="272"/>
    </row>
    <row r="199" s="1" customFormat="1" ht="21">
      <c r="B199" s="273"/>
      <c r="C199" s="274" t="s">
        <v>682</v>
      </c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5.5" customHeight="1">
      <c r="B200" s="273"/>
      <c r="C200" s="347" t="s">
        <v>683</v>
      </c>
      <c r="D200" s="347"/>
      <c r="E200" s="347"/>
      <c r="F200" s="347" t="s">
        <v>684</v>
      </c>
      <c r="G200" s="348"/>
      <c r="H200" s="347" t="s">
        <v>685</v>
      </c>
      <c r="I200" s="347"/>
      <c r="J200" s="347"/>
      <c r="K200" s="275"/>
    </row>
    <row r="201" s="1" customFormat="1" ht="5.25" customHeight="1">
      <c r="B201" s="308"/>
      <c r="C201" s="303"/>
      <c r="D201" s="303"/>
      <c r="E201" s="303"/>
      <c r="F201" s="303"/>
      <c r="G201" s="329"/>
      <c r="H201" s="303"/>
      <c r="I201" s="303"/>
      <c r="J201" s="303"/>
      <c r="K201" s="331"/>
    </row>
    <row r="202" s="1" customFormat="1" ht="15" customHeight="1">
      <c r="B202" s="308"/>
      <c r="C202" s="283" t="s">
        <v>675</v>
      </c>
      <c r="D202" s="283"/>
      <c r="E202" s="283"/>
      <c r="F202" s="306" t="s">
        <v>42</v>
      </c>
      <c r="G202" s="283"/>
      <c r="H202" s="283" t="s">
        <v>686</v>
      </c>
      <c r="I202" s="283"/>
      <c r="J202" s="283"/>
      <c r="K202" s="331"/>
    </row>
    <row r="203" s="1" customFormat="1" ht="15" customHeight="1">
      <c r="B203" s="308"/>
      <c r="C203" s="283"/>
      <c r="D203" s="283"/>
      <c r="E203" s="283"/>
      <c r="F203" s="306" t="s">
        <v>43</v>
      </c>
      <c r="G203" s="283"/>
      <c r="H203" s="283" t="s">
        <v>687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46</v>
      </c>
      <c r="G204" s="283"/>
      <c r="H204" s="283" t="s">
        <v>688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44</v>
      </c>
      <c r="G205" s="283"/>
      <c r="H205" s="283" t="s">
        <v>689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45</v>
      </c>
      <c r="G206" s="283"/>
      <c r="H206" s="283" t="s">
        <v>690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/>
      <c r="G207" s="283"/>
      <c r="H207" s="283"/>
      <c r="I207" s="283"/>
      <c r="J207" s="283"/>
      <c r="K207" s="331"/>
    </row>
    <row r="208" s="1" customFormat="1" ht="15" customHeight="1">
      <c r="B208" s="308"/>
      <c r="C208" s="283" t="s">
        <v>631</v>
      </c>
      <c r="D208" s="283"/>
      <c r="E208" s="283"/>
      <c r="F208" s="306" t="s">
        <v>90</v>
      </c>
      <c r="G208" s="283"/>
      <c r="H208" s="283" t="s">
        <v>691</v>
      </c>
      <c r="I208" s="283"/>
      <c r="J208" s="283"/>
      <c r="K208" s="331"/>
    </row>
    <row r="209" s="1" customFormat="1" ht="15" customHeight="1">
      <c r="B209" s="308"/>
      <c r="C209" s="283"/>
      <c r="D209" s="283"/>
      <c r="E209" s="283"/>
      <c r="F209" s="306" t="s">
        <v>78</v>
      </c>
      <c r="G209" s="283"/>
      <c r="H209" s="283" t="s">
        <v>529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527</v>
      </c>
      <c r="G210" s="283"/>
      <c r="H210" s="283" t="s">
        <v>692</v>
      </c>
      <c r="I210" s="283"/>
      <c r="J210" s="283"/>
      <c r="K210" s="331"/>
    </row>
    <row r="211" s="1" customFormat="1" ht="15" customHeight="1">
      <c r="B211" s="349"/>
      <c r="C211" s="283"/>
      <c r="D211" s="283"/>
      <c r="E211" s="283"/>
      <c r="F211" s="306" t="s">
        <v>530</v>
      </c>
      <c r="G211" s="344"/>
      <c r="H211" s="335" t="s">
        <v>531</v>
      </c>
      <c r="I211" s="335"/>
      <c r="J211" s="335"/>
      <c r="K211" s="350"/>
    </row>
    <row r="212" s="1" customFormat="1" ht="15" customHeight="1">
      <c r="B212" s="349"/>
      <c r="C212" s="283"/>
      <c r="D212" s="283"/>
      <c r="E212" s="283"/>
      <c r="F212" s="306" t="s">
        <v>227</v>
      </c>
      <c r="G212" s="344"/>
      <c r="H212" s="335" t="s">
        <v>209</v>
      </c>
      <c r="I212" s="335"/>
      <c r="J212" s="335"/>
      <c r="K212" s="350"/>
    </row>
    <row r="213" s="1" customFormat="1" ht="15" customHeight="1">
      <c r="B213" s="349"/>
      <c r="C213" s="283"/>
      <c r="D213" s="283"/>
      <c r="E213" s="283"/>
      <c r="F213" s="306"/>
      <c r="G213" s="344"/>
      <c r="H213" s="335"/>
      <c r="I213" s="335"/>
      <c r="J213" s="335"/>
      <c r="K213" s="350"/>
    </row>
    <row r="214" s="1" customFormat="1" ht="15" customHeight="1">
      <c r="B214" s="349"/>
      <c r="C214" s="283" t="s">
        <v>655</v>
      </c>
      <c r="D214" s="283"/>
      <c r="E214" s="283"/>
      <c r="F214" s="306">
        <v>1</v>
      </c>
      <c r="G214" s="344"/>
      <c r="H214" s="335" t="s">
        <v>693</v>
      </c>
      <c r="I214" s="335"/>
      <c r="J214" s="335"/>
      <c r="K214" s="350"/>
    </row>
    <row r="215" s="1" customFormat="1" ht="15" customHeight="1">
      <c r="B215" s="349"/>
      <c r="C215" s="283"/>
      <c r="D215" s="283"/>
      <c r="E215" s="283"/>
      <c r="F215" s="306">
        <v>2</v>
      </c>
      <c r="G215" s="344"/>
      <c r="H215" s="335" t="s">
        <v>694</v>
      </c>
      <c r="I215" s="335"/>
      <c r="J215" s="335"/>
      <c r="K215" s="350"/>
    </row>
    <row r="216" s="1" customFormat="1" ht="15" customHeight="1">
      <c r="B216" s="349"/>
      <c r="C216" s="283"/>
      <c r="D216" s="283"/>
      <c r="E216" s="283"/>
      <c r="F216" s="306">
        <v>3</v>
      </c>
      <c r="G216" s="344"/>
      <c r="H216" s="335" t="s">
        <v>695</v>
      </c>
      <c r="I216" s="335"/>
      <c r="J216" s="335"/>
      <c r="K216" s="350"/>
    </row>
    <row r="217" s="1" customFormat="1" ht="15" customHeight="1">
      <c r="B217" s="349"/>
      <c r="C217" s="283"/>
      <c r="D217" s="283"/>
      <c r="E217" s="283"/>
      <c r="F217" s="306">
        <v>4</v>
      </c>
      <c r="G217" s="344"/>
      <c r="H217" s="335" t="s">
        <v>696</v>
      </c>
      <c r="I217" s="335"/>
      <c r="J217" s="335"/>
      <c r="K217" s="350"/>
    </row>
    <row r="218" s="1" customFormat="1" ht="12.75" customHeight="1">
      <c r="B218" s="351"/>
      <c r="C218" s="352"/>
      <c r="D218" s="352"/>
      <c r="E218" s="352"/>
      <c r="F218" s="352"/>
      <c r="G218" s="352"/>
      <c r="H218" s="352"/>
      <c r="I218" s="352"/>
      <c r="J218" s="352"/>
      <c r="K218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Menšík</dc:creator>
  <cp:lastModifiedBy>Jiří Menšík</cp:lastModifiedBy>
  <dcterms:created xsi:type="dcterms:W3CDTF">2021-09-14T10:10:31Z</dcterms:created>
  <dcterms:modified xsi:type="dcterms:W3CDTF">2021-09-14T10:10:35Z</dcterms:modified>
</cp:coreProperties>
</file>